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int\Desktop\2022 Meet Results\"/>
    </mc:Choice>
  </mc:AlternateContent>
  <xr:revisionPtr revIDLastSave="0" documentId="8_{657F2F3F-50EE-4395-9047-BBF609EF44B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Official Scoreshee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0" i="1" l="1"/>
  <c r="S23" i="1" l="1"/>
  <c r="O14" i="1" l="1"/>
  <c r="S14" i="1"/>
  <c r="V14" i="1"/>
  <c r="W14" i="1"/>
  <c r="Y14" i="1"/>
  <c r="Z14" i="1"/>
  <c r="S16" i="1"/>
  <c r="V16" i="1"/>
  <c r="W16" i="1"/>
  <c r="Y16" i="1"/>
  <c r="Z16" i="1"/>
  <c r="O15" i="1"/>
  <c r="S15" i="1"/>
  <c r="V15" i="1"/>
  <c r="W15" i="1"/>
  <c r="Y15" i="1"/>
  <c r="Z15" i="1"/>
  <c r="O17" i="1"/>
  <c r="S17" i="1"/>
  <c r="V17" i="1"/>
  <c r="W17" i="1"/>
  <c r="Y17" i="1"/>
  <c r="Z17" i="1"/>
  <c r="O18" i="1"/>
  <c r="V18" i="1"/>
  <c r="W18" i="1"/>
  <c r="Y18" i="1"/>
  <c r="Z18" i="1"/>
  <c r="V20" i="1"/>
  <c r="W20" i="1"/>
  <c r="Y20" i="1"/>
  <c r="Z20" i="1"/>
  <c r="O19" i="1"/>
  <c r="S19" i="1"/>
  <c r="V19" i="1"/>
  <c r="W19" i="1"/>
  <c r="Y19" i="1"/>
  <c r="Z19" i="1"/>
  <c r="O21" i="1"/>
  <c r="S21" i="1"/>
  <c r="V21" i="1"/>
  <c r="W21" i="1"/>
  <c r="Y21" i="1"/>
  <c r="Z21" i="1"/>
  <c r="I14" i="1"/>
  <c r="AH14" i="1" s="1"/>
  <c r="I16" i="1"/>
  <c r="AK16" i="1" s="1"/>
  <c r="I15" i="1"/>
  <c r="AI15" i="1" s="1"/>
  <c r="I17" i="1"/>
  <c r="AO17" i="1" s="1"/>
  <c r="I18" i="1"/>
  <c r="AN18" i="1" s="1"/>
  <c r="I20" i="1"/>
  <c r="AK20" i="1" s="1"/>
  <c r="I19" i="1"/>
  <c r="I21" i="1"/>
  <c r="AH21" i="1" s="1"/>
  <c r="I22" i="1"/>
  <c r="T19" i="1" l="1"/>
  <c r="AA14" i="1"/>
  <c r="AE14" i="1" s="1"/>
  <c r="AA20" i="1"/>
  <c r="T18" i="1"/>
  <c r="AA21" i="1"/>
  <c r="AE21" i="1" s="1"/>
  <c r="X16" i="1"/>
  <c r="X19" i="1"/>
  <c r="AA18" i="1"/>
  <c r="AB18" i="1" s="1"/>
  <c r="AA19" i="1"/>
  <c r="AB19" i="1" s="1"/>
  <c r="T16" i="1"/>
  <c r="T15" i="1"/>
  <c r="T17" i="1"/>
  <c r="T14" i="1"/>
  <c r="AN21" i="1"/>
  <c r="AM21" i="1"/>
  <c r="AH17" i="1"/>
  <c r="AA17" i="1"/>
  <c r="AB17" i="1" s="1"/>
  <c r="AO16" i="1"/>
  <c r="AN14" i="1"/>
  <c r="X21" i="1"/>
  <c r="X20" i="1"/>
  <c r="AL15" i="1"/>
  <c r="AM14" i="1"/>
  <c r="AK15" i="1"/>
  <c r="AS22" i="1"/>
  <c r="AR22" i="1" s="1"/>
  <c r="AM20" i="1"/>
  <c r="AO18" i="1"/>
  <c r="AP17" i="1"/>
  <c r="AN16" i="1"/>
  <c r="X17" i="1"/>
  <c r="AI17" i="1"/>
  <c r="X15" i="1"/>
  <c r="AR19" i="1"/>
  <c r="AS19" i="1"/>
  <c r="AL20" i="1"/>
  <c r="AS18" i="1"/>
  <c r="AR18" i="1" s="1"/>
  <c r="AL21" i="1"/>
  <c r="AO19" i="1"/>
  <c r="AM18" i="1"/>
  <c r="AU15" i="1"/>
  <c r="AT15" i="1" s="1"/>
  <c r="AJ15" i="1"/>
  <c r="AM16" i="1"/>
  <c r="AL14" i="1"/>
  <c r="AR20" i="1"/>
  <c r="AS20" i="1"/>
  <c r="AS17" i="1"/>
  <c r="AR17" i="1" s="1"/>
  <c r="AK21" i="1"/>
  <c r="AN19" i="1"/>
  <c r="AU20" i="1"/>
  <c r="AJ20" i="1"/>
  <c r="AL18" i="1"/>
  <c r="AN17" i="1"/>
  <c r="AL16" i="1"/>
  <c r="AU14" i="1"/>
  <c r="AK14" i="1"/>
  <c r="AP19" i="1"/>
  <c r="AS15" i="1"/>
  <c r="AR15" i="1" s="1"/>
  <c r="AU21" i="1"/>
  <c r="AJ21" i="1"/>
  <c r="AM19" i="1"/>
  <c r="AT20" i="1"/>
  <c r="AI20" i="1"/>
  <c r="AK18" i="1"/>
  <c r="AM17" i="1"/>
  <c r="AP15" i="1"/>
  <c r="AH15" i="1"/>
  <c r="AT14" i="1"/>
  <c r="AJ14" i="1"/>
  <c r="AH19" i="1"/>
  <c r="AS16" i="1"/>
  <c r="AR16" i="1" s="1"/>
  <c r="AT21" i="1"/>
  <c r="AI21" i="1"/>
  <c r="AL19" i="1"/>
  <c r="AP20" i="1"/>
  <c r="AH20" i="1"/>
  <c r="AU18" i="1"/>
  <c r="AT18" i="1" s="1"/>
  <c r="AJ18" i="1"/>
  <c r="AL17" i="1"/>
  <c r="AO15" i="1"/>
  <c r="AU16" i="1"/>
  <c r="AT16" i="1" s="1"/>
  <c r="AJ16" i="1"/>
  <c r="AI14" i="1"/>
  <c r="AP21" i="1"/>
  <c r="AK19" i="1"/>
  <c r="AO20" i="1"/>
  <c r="AI18" i="1"/>
  <c r="AK17" i="1"/>
  <c r="AN15" i="1"/>
  <c r="AI16" i="1"/>
  <c r="AP14" i="1"/>
  <c r="AI19" i="1"/>
  <c r="AS21" i="1"/>
  <c r="AR21" i="1" s="1"/>
  <c r="AS14" i="1"/>
  <c r="AR14" i="1" s="1"/>
  <c r="AO21" i="1"/>
  <c r="AU19" i="1"/>
  <c r="AT19" i="1" s="1"/>
  <c r="AJ19" i="1"/>
  <c r="AN20" i="1"/>
  <c r="AP18" i="1"/>
  <c r="AH18" i="1"/>
  <c r="AU17" i="1"/>
  <c r="AT17" i="1" s="1"/>
  <c r="AJ17" i="1"/>
  <c r="AM15" i="1"/>
  <c r="AP16" i="1"/>
  <c r="AH16" i="1"/>
  <c r="AO14" i="1"/>
  <c r="X18" i="1"/>
  <c r="X14" i="1"/>
  <c r="AA15" i="1"/>
  <c r="AE15" i="1" s="1"/>
  <c r="AA16" i="1"/>
  <c r="AB16" i="1" s="1"/>
  <c r="AE20" i="1"/>
  <c r="AB20" i="1"/>
  <c r="AC20" i="1" s="1"/>
  <c r="AD20" i="1" s="1"/>
  <c r="AB14" i="1"/>
  <c r="AH22" i="1"/>
  <c r="O22" i="1"/>
  <c r="S22" i="1"/>
  <c r="V22" i="1"/>
  <c r="W22" i="1"/>
  <c r="Y22" i="1"/>
  <c r="Z22" i="1"/>
  <c r="I23" i="1"/>
  <c r="AM23" i="1" s="1"/>
  <c r="O23" i="1"/>
  <c r="V23" i="1"/>
  <c r="W23" i="1"/>
  <c r="Y23" i="1"/>
  <c r="Z23" i="1"/>
  <c r="I24" i="1"/>
  <c r="AL24" i="1" s="1"/>
  <c r="O24" i="1"/>
  <c r="S24" i="1"/>
  <c r="V24" i="1"/>
  <c r="W24" i="1"/>
  <c r="Y24" i="1"/>
  <c r="Z24" i="1"/>
  <c r="I25" i="1"/>
  <c r="AJ25" i="1" s="1"/>
  <c r="O25" i="1"/>
  <c r="S25" i="1"/>
  <c r="V25" i="1"/>
  <c r="W25" i="1"/>
  <c r="Y25" i="1"/>
  <c r="Z25" i="1"/>
  <c r="I26" i="1"/>
  <c r="AH26" i="1" s="1"/>
  <c r="O26" i="1"/>
  <c r="S26" i="1"/>
  <c r="V26" i="1"/>
  <c r="W26" i="1"/>
  <c r="Y26" i="1"/>
  <c r="Z26" i="1"/>
  <c r="I27" i="1"/>
  <c r="O27" i="1"/>
  <c r="S27" i="1"/>
  <c r="V27" i="1"/>
  <c r="W27" i="1"/>
  <c r="Y27" i="1"/>
  <c r="Z27" i="1"/>
  <c r="I28" i="1"/>
  <c r="AJ28" i="1" s="1"/>
  <c r="O28" i="1"/>
  <c r="S28" i="1"/>
  <c r="V28" i="1"/>
  <c r="W28" i="1"/>
  <c r="Y28" i="1"/>
  <c r="Z28" i="1"/>
  <c r="I29" i="1"/>
  <c r="S29" i="1"/>
  <c r="V29" i="1"/>
  <c r="W29" i="1"/>
  <c r="Y29" i="1"/>
  <c r="Z29" i="1"/>
  <c r="I30" i="1"/>
  <c r="AM30" i="1" s="1"/>
  <c r="O30" i="1"/>
  <c r="S30" i="1"/>
  <c r="V30" i="1"/>
  <c r="W30" i="1"/>
  <c r="Y30" i="1"/>
  <c r="Z30" i="1"/>
  <c r="I31" i="1"/>
  <c r="AJ31" i="1" s="1"/>
  <c r="O31" i="1"/>
  <c r="S31" i="1"/>
  <c r="V31" i="1"/>
  <c r="W31" i="1"/>
  <c r="Y31" i="1"/>
  <c r="Z31" i="1"/>
  <c r="I32" i="1"/>
  <c r="AI32" i="1" s="1"/>
  <c r="S32" i="1"/>
  <c r="V32" i="1"/>
  <c r="W32" i="1"/>
  <c r="Y32" i="1"/>
  <c r="Z32" i="1"/>
  <c r="I33" i="1"/>
  <c r="O33" i="1"/>
  <c r="S33" i="1"/>
  <c r="V33" i="1"/>
  <c r="W33" i="1"/>
  <c r="Y33" i="1"/>
  <c r="Z33" i="1"/>
  <c r="I34" i="1"/>
  <c r="AH34" i="1" s="1"/>
  <c r="V34" i="1"/>
  <c r="W34" i="1"/>
  <c r="Y34" i="1"/>
  <c r="Z34" i="1"/>
  <c r="I35" i="1"/>
  <c r="AI35" i="1" s="1"/>
  <c r="O35" i="1"/>
  <c r="S35" i="1"/>
  <c r="V35" i="1"/>
  <c r="W35" i="1"/>
  <c r="Y35" i="1"/>
  <c r="Z35" i="1"/>
  <c r="I36" i="1"/>
  <c r="AS36" i="1" s="1"/>
  <c r="AR36" i="1" s="1"/>
  <c r="O36" i="1"/>
  <c r="S36" i="1"/>
  <c r="V36" i="1"/>
  <c r="W36" i="1"/>
  <c r="Y36" i="1"/>
  <c r="Z36" i="1"/>
  <c r="I37" i="1"/>
  <c r="AK37" i="1" s="1"/>
  <c r="O37" i="1"/>
  <c r="S37" i="1"/>
  <c r="V37" i="1"/>
  <c r="W37" i="1"/>
  <c r="Y37" i="1"/>
  <c r="Z37" i="1"/>
  <c r="I38" i="1"/>
  <c r="AN38" i="1" s="1"/>
  <c r="O38" i="1"/>
  <c r="S38" i="1"/>
  <c r="V38" i="1"/>
  <c r="W38" i="1"/>
  <c r="Y38" i="1"/>
  <c r="Z38" i="1"/>
  <c r="I39" i="1"/>
  <c r="AM39" i="1" s="1"/>
  <c r="O39" i="1"/>
  <c r="V39" i="1"/>
  <c r="W39" i="1"/>
  <c r="Y39" i="1"/>
  <c r="Z39" i="1"/>
  <c r="I40" i="1"/>
  <c r="AH40" i="1" s="1"/>
  <c r="O40" i="1"/>
  <c r="S40" i="1"/>
  <c r="V40" i="1"/>
  <c r="W40" i="1"/>
  <c r="Y40" i="1"/>
  <c r="Z40" i="1"/>
  <c r="I46" i="1"/>
  <c r="AU46" i="1" s="1"/>
  <c r="O46" i="1"/>
  <c r="S46" i="1"/>
  <c r="V46" i="1"/>
  <c r="W46" i="1"/>
  <c r="Y46" i="1"/>
  <c r="Z46" i="1"/>
  <c r="I41" i="1"/>
  <c r="AJ41" i="1" s="1"/>
  <c r="O41" i="1"/>
  <c r="S41" i="1"/>
  <c r="V41" i="1"/>
  <c r="W41" i="1"/>
  <c r="Y41" i="1"/>
  <c r="Z41" i="1"/>
  <c r="I42" i="1"/>
  <c r="V42" i="1"/>
  <c r="W42" i="1"/>
  <c r="Y42" i="1"/>
  <c r="Z42" i="1"/>
  <c r="I43" i="1"/>
  <c r="AK43" i="1" s="1"/>
  <c r="O43" i="1"/>
  <c r="S43" i="1"/>
  <c r="V43" i="1"/>
  <c r="W43" i="1"/>
  <c r="Y43" i="1"/>
  <c r="Z43" i="1"/>
  <c r="I44" i="1"/>
  <c r="O44" i="1"/>
  <c r="V44" i="1"/>
  <c r="W44" i="1"/>
  <c r="Y44" i="1"/>
  <c r="Z44" i="1"/>
  <c r="I45" i="1"/>
  <c r="O45" i="1"/>
  <c r="S45" i="1"/>
  <c r="V45" i="1"/>
  <c r="W45" i="1"/>
  <c r="Y45" i="1"/>
  <c r="Z45" i="1"/>
  <c r="I48" i="1"/>
  <c r="AN48" i="1" s="1"/>
  <c r="O48" i="1"/>
  <c r="S48" i="1"/>
  <c r="V48" i="1"/>
  <c r="W48" i="1"/>
  <c r="Y48" i="1"/>
  <c r="Z48" i="1"/>
  <c r="I49" i="1"/>
  <c r="AS49" i="1" s="1"/>
  <c r="AR49" i="1" s="1"/>
  <c r="O49" i="1"/>
  <c r="S49" i="1"/>
  <c r="V49" i="1"/>
  <c r="W49" i="1"/>
  <c r="Y49" i="1"/>
  <c r="Z49" i="1"/>
  <c r="I50" i="1"/>
  <c r="AI50" i="1" s="1"/>
  <c r="O50" i="1"/>
  <c r="S50" i="1"/>
  <c r="V50" i="1"/>
  <c r="W50" i="1"/>
  <c r="Y50" i="1"/>
  <c r="Z50" i="1"/>
  <c r="I51" i="1"/>
  <c r="AH51" i="1" s="1"/>
  <c r="O51" i="1"/>
  <c r="S51" i="1"/>
  <c r="V51" i="1"/>
  <c r="W51" i="1"/>
  <c r="Y51" i="1"/>
  <c r="Z51" i="1"/>
  <c r="I47" i="1"/>
  <c r="O47" i="1"/>
  <c r="S47" i="1"/>
  <c r="V47" i="1"/>
  <c r="W47" i="1"/>
  <c r="Y47" i="1"/>
  <c r="Z47" i="1"/>
  <c r="I53" i="1"/>
  <c r="AN53" i="1" s="1"/>
  <c r="S53" i="1"/>
  <c r="V53" i="1"/>
  <c r="W53" i="1"/>
  <c r="Y53" i="1"/>
  <c r="Z53" i="1"/>
  <c r="I52" i="1"/>
  <c r="AP52" i="1" s="1"/>
  <c r="O52" i="1"/>
  <c r="S52" i="1"/>
  <c r="V52" i="1"/>
  <c r="W52" i="1"/>
  <c r="Y52" i="1"/>
  <c r="Z52" i="1"/>
  <c r="I54" i="1"/>
  <c r="AJ54" i="1" s="1"/>
  <c r="O54" i="1"/>
  <c r="S54" i="1"/>
  <c r="V54" i="1"/>
  <c r="W54" i="1"/>
  <c r="Y54" i="1"/>
  <c r="Z54" i="1"/>
  <c r="I55" i="1"/>
  <c r="O55" i="1"/>
  <c r="S55" i="1"/>
  <c r="V55" i="1"/>
  <c r="W55" i="1"/>
  <c r="Y55" i="1"/>
  <c r="Z55" i="1"/>
  <c r="I56" i="1"/>
  <c r="AI56" i="1" s="1"/>
  <c r="O56" i="1"/>
  <c r="S56" i="1"/>
  <c r="V56" i="1"/>
  <c r="W56" i="1"/>
  <c r="Y56" i="1"/>
  <c r="Z56" i="1"/>
  <c r="I57" i="1"/>
  <c r="AM57" i="1" s="1"/>
  <c r="O57" i="1"/>
  <c r="S57" i="1"/>
  <c r="V57" i="1"/>
  <c r="W57" i="1"/>
  <c r="Y57" i="1"/>
  <c r="Z57" i="1"/>
  <c r="I58" i="1"/>
  <c r="AM58" i="1" s="1"/>
  <c r="V58" i="1"/>
  <c r="W58" i="1"/>
  <c r="Y58" i="1"/>
  <c r="Z58" i="1"/>
  <c r="I59" i="1"/>
  <c r="AJ59" i="1" s="1"/>
  <c r="O59" i="1"/>
  <c r="S59" i="1"/>
  <c r="V59" i="1"/>
  <c r="W59" i="1"/>
  <c r="Y59" i="1"/>
  <c r="Z59" i="1"/>
  <c r="I60" i="1"/>
  <c r="AJ60" i="1" s="1"/>
  <c r="O60" i="1"/>
  <c r="S60" i="1"/>
  <c r="V60" i="1"/>
  <c r="W60" i="1"/>
  <c r="Y60" i="1"/>
  <c r="Z60" i="1"/>
  <c r="I61" i="1"/>
  <c r="AI61" i="1" s="1"/>
  <c r="O61" i="1"/>
  <c r="S61" i="1"/>
  <c r="V61" i="1"/>
  <c r="W61" i="1"/>
  <c r="Y61" i="1"/>
  <c r="Z61" i="1"/>
  <c r="I62" i="1"/>
  <c r="AL62" i="1" s="1"/>
  <c r="O62" i="1"/>
  <c r="S62" i="1"/>
  <c r="V62" i="1"/>
  <c r="W62" i="1"/>
  <c r="Y62" i="1"/>
  <c r="Z62" i="1"/>
  <c r="I63" i="1"/>
  <c r="O63" i="1"/>
  <c r="S63" i="1"/>
  <c r="V63" i="1"/>
  <c r="W63" i="1"/>
  <c r="Y63" i="1"/>
  <c r="Z63" i="1"/>
  <c r="I64" i="1"/>
  <c r="AN64" i="1" s="1"/>
  <c r="S64" i="1"/>
  <c r="V64" i="1"/>
  <c r="W64" i="1"/>
  <c r="X64" i="1" s="1"/>
  <c r="Y64" i="1"/>
  <c r="Z64" i="1"/>
  <c r="I65" i="1"/>
  <c r="AH65" i="1" s="1"/>
  <c r="O65" i="1"/>
  <c r="S65" i="1"/>
  <c r="V65" i="1"/>
  <c r="W65" i="1"/>
  <c r="Y65" i="1"/>
  <c r="Z65" i="1"/>
  <c r="I66" i="1"/>
  <c r="AH66" i="1" s="1"/>
  <c r="O66" i="1"/>
  <c r="S66" i="1"/>
  <c r="V66" i="1"/>
  <c r="W66" i="1"/>
  <c r="Y66" i="1"/>
  <c r="Z66" i="1"/>
  <c r="I69" i="1"/>
  <c r="AH69" i="1" s="1"/>
  <c r="O69" i="1"/>
  <c r="S69" i="1"/>
  <c r="V69" i="1"/>
  <c r="W69" i="1"/>
  <c r="Y69" i="1"/>
  <c r="Z69" i="1"/>
  <c r="I67" i="1"/>
  <c r="AK67" i="1" s="1"/>
  <c r="O67" i="1"/>
  <c r="S67" i="1"/>
  <c r="V67" i="1"/>
  <c r="W67" i="1"/>
  <c r="Y67" i="1"/>
  <c r="Z67" i="1"/>
  <c r="I68" i="1"/>
  <c r="AK68" i="1" s="1"/>
  <c r="O68" i="1"/>
  <c r="S68" i="1"/>
  <c r="V68" i="1"/>
  <c r="W68" i="1"/>
  <c r="Y68" i="1"/>
  <c r="Z68" i="1"/>
  <c r="I70" i="1"/>
  <c r="AI70" i="1" s="1"/>
  <c r="S70" i="1"/>
  <c r="T70" i="1" s="1"/>
  <c r="V70" i="1"/>
  <c r="W70" i="1"/>
  <c r="Y70" i="1"/>
  <c r="Z70" i="1"/>
  <c r="I71" i="1"/>
  <c r="AH71" i="1" s="1"/>
  <c r="O71" i="1"/>
  <c r="S71" i="1"/>
  <c r="V71" i="1"/>
  <c r="W71" i="1"/>
  <c r="Y71" i="1"/>
  <c r="Z71" i="1"/>
  <c r="I72" i="1"/>
  <c r="O72" i="1"/>
  <c r="T72" i="1" s="1"/>
  <c r="AG72" i="1" s="1"/>
  <c r="S72" i="1"/>
  <c r="V72" i="1"/>
  <c r="W72" i="1"/>
  <c r="Y72" i="1"/>
  <c r="Z72" i="1"/>
  <c r="I73" i="1"/>
  <c r="O73" i="1"/>
  <c r="T73" i="1" s="1"/>
  <c r="AG73" i="1" s="1"/>
  <c r="S73" i="1"/>
  <c r="V73" i="1"/>
  <c r="W73" i="1"/>
  <c r="Y73" i="1"/>
  <c r="Z73" i="1"/>
  <c r="I74" i="1"/>
  <c r="O74" i="1"/>
  <c r="T74" i="1" s="1"/>
  <c r="AG74" i="1" s="1"/>
  <c r="S74" i="1"/>
  <c r="V74" i="1"/>
  <c r="W74" i="1"/>
  <c r="Y74" i="1"/>
  <c r="Z74" i="1"/>
  <c r="I75" i="1"/>
  <c r="AL75" i="1" s="1"/>
  <c r="O75" i="1"/>
  <c r="T75" i="1" s="1"/>
  <c r="AG75" i="1" s="1"/>
  <c r="S75" i="1"/>
  <c r="V75" i="1"/>
  <c r="W75" i="1"/>
  <c r="Y75" i="1"/>
  <c r="Z75" i="1"/>
  <c r="I76" i="1"/>
  <c r="AH76" i="1" s="1"/>
  <c r="O76" i="1"/>
  <c r="T76" i="1" s="1"/>
  <c r="AG76" i="1" s="1"/>
  <c r="S76" i="1"/>
  <c r="V76" i="1"/>
  <c r="W76" i="1"/>
  <c r="Y76" i="1"/>
  <c r="Z76" i="1"/>
  <c r="I77" i="1"/>
  <c r="O77" i="1"/>
  <c r="T77" i="1" s="1"/>
  <c r="AG77" i="1" s="1"/>
  <c r="S77" i="1"/>
  <c r="V77" i="1"/>
  <c r="W77" i="1"/>
  <c r="Y77" i="1"/>
  <c r="Z77" i="1"/>
  <c r="I78" i="1"/>
  <c r="AL78" i="1" s="1"/>
  <c r="O78" i="1"/>
  <c r="T78" i="1" s="1"/>
  <c r="AG78" i="1" s="1"/>
  <c r="S78" i="1"/>
  <c r="V78" i="1"/>
  <c r="W78" i="1"/>
  <c r="Y78" i="1"/>
  <c r="Z78" i="1"/>
  <c r="I79" i="1"/>
  <c r="AS79" i="1" s="1"/>
  <c r="AR79" i="1" s="1"/>
  <c r="O79" i="1"/>
  <c r="T79" i="1" s="1"/>
  <c r="AG79" i="1" s="1"/>
  <c r="S79" i="1"/>
  <c r="V79" i="1"/>
  <c r="W79" i="1"/>
  <c r="Y79" i="1"/>
  <c r="Z79" i="1"/>
  <c r="I80" i="1"/>
  <c r="AK80" i="1" s="1"/>
  <c r="O80" i="1"/>
  <c r="T80" i="1" s="1"/>
  <c r="AG80" i="1" s="1"/>
  <c r="S80" i="1"/>
  <c r="V80" i="1"/>
  <c r="W80" i="1"/>
  <c r="Y80" i="1"/>
  <c r="Z80" i="1"/>
  <c r="I81" i="1"/>
  <c r="AI81" i="1" s="1"/>
  <c r="O81" i="1"/>
  <c r="T81" i="1" s="1"/>
  <c r="AG81" i="1" s="1"/>
  <c r="S81" i="1"/>
  <c r="V81" i="1"/>
  <c r="W81" i="1"/>
  <c r="Y81" i="1"/>
  <c r="Z81" i="1"/>
  <c r="I82" i="1"/>
  <c r="O82" i="1"/>
  <c r="T82" i="1" s="1"/>
  <c r="AG82" i="1" s="1"/>
  <c r="S82" i="1"/>
  <c r="V82" i="1"/>
  <c r="W82" i="1"/>
  <c r="Y82" i="1"/>
  <c r="Z82" i="1"/>
  <c r="I83" i="1"/>
  <c r="AM83" i="1" s="1"/>
  <c r="O83" i="1"/>
  <c r="T83" i="1" s="1"/>
  <c r="AG83" i="1" s="1"/>
  <c r="S83" i="1"/>
  <c r="V83" i="1"/>
  <c r="W83" i="1"/>
  <c r="Y83" i="1"/>
  <c r="Z83" i="1"/>
  <c r="I84" i="1"/>
  <c r="AK84" i="1" s="1"/>
  <c r="O84" i="1"/>
  <c r="T84" i="1" s="1"/>
  <c r="AG84" i="1" s="1"/>
  <c r="S84" i="1"/>
  <c r="V84" i="1"/>
  <c r="W84" i="1"/>
  <c r="Y84" i="1"/>
  <c r="Z84" i="1"/>
  <c r="I85" i="1"/>
  <c r="AH85" i="1" s="1"/>
  <c r="O85" i="1"/>
  <c r="T85" i="1" s="1"/>
  <c r="AG85" i="1" s="1"/>
  <c r="S85" i="1"/>
  <c r="V85" i="1"/>
  <c r="W85" i="1"/>
  <c r="Y85" i="1"/>
  <c r="Z85" i="1"/>
  <c r="I86" i="1"/>
  <c r="AP86" i="1" s="1"/>
  <c r="O86" i="1"/>
  <c r="T86" i="1" s="1"/>
  <c r="AG86" i="1" s="1"/>
  <c r="S86" i="1"/>
  <c r="V86" i="1"/>
  <c r="W86" i="1"/>
  <c r="Y86" i="1"/>
  <c r="Z86" i="1"/>
  <c r="I87" i="1"/>
  <c r="AL87" i="1" s="1"/>
  <c r="O87" i="1"/>
  <c r="T87" i="1" s="1"/>
  <c r="AG87" i="1" s="1"/>
  <c r="S87" i="1"/>
  <c r="V87" i="1"/>
  <c r="W87" i="1"/>
  <c r="Y87" i="1"/>
  <c r="Z87" i="1"/>
  <c r="I88" i="1"/>
  <c r="AH88" i="1" s="1"/>
  <c r="O88" i="1"/>
  <c r="T88" i="1" s="1"/>
  <c r="AG88" i="1" s="1"/>
  <c r="S88" i="1"/>
  <c r="V88" i="1"/>
  <c r="W88" i="1"/>
  <c r="Y88" i="1"/>
  <c r="Z88" i="1"/>
  <c r="I89" i="1"/>
  <c r="O89" i="1"/>
  <c r="T89" i="1" s="1"/>
  <c r="AG89" i="1" s="1"/>
  <c r="S89" i="1"/>
  <c r="V89" i="1"/>
  <c r="W89" i="1"/>
  <c r="Y89" i="1"/>
  <c r="Z89" i="1"/>
  <c r="I90" i="1"/>
  <c r="AQ90" i="1" s="1"/>
  <c r="AV90" i="1" s="1"/>
  <c r="O90" i="1"/>
  <c r="T90" i="1" s="1"/>
  <c r="AG90" i="1" s="1"/>
  <c r="S90" i="1"/>
  <c r="V90" i="1"/>
  <c r="W90" i="1"/>
  <c r="Y90" i="1"/>
  <c r="Z90" i="1"/>
  <c r="I91" i="1"/>
  <c r="AH91" i="1" s="1"/>
  <c r="O91" i="1"/>
  <c r="T91" i="1" s="1"/>
  <c r="AG91" i="1" s="1"/>
  <c r="S91" i="1"/>
  <c r="V91" i="1"/>
  <c r="W91" i="1"/>
  <c r="Y91" i="1"/>
  <c r="Z91" i="1"/>
  <c r="I92" i="1"/>
  <c r="O92" i="1"/>
  <c r="T92" i="1" s="1"/>
  <c r="AG92" i="1" s="1"/>
  <c r="S92" i="1"/>
  <c r="V92" i="1"/>
  <c r="W92" i="1"/>
  <c r="Y92" i="1"/>
  <c r="Z92" i="1"/>
  <c r="I93" i="1"/>
  <c r="AN93" i="1" s="1"/>
  <c r="O93" i="1"/>
  <c r="T93" i="1" s="1"/>
  <c r="AG93" i="1" s="1"/>
  <c r="S93" i="1"/>
  <c r="V93" i="1"/>
  <c r="W93" i="1"/>
  <c r="Y93" i="1"/>
  <c r="Z93" i="1"/>
  <c r="I94" i="1"/>
  <c r="O94" i="1"/>
  <c r="T94" i="1" s="1"/>
  <c r="AG94" i="1" s="1"/>
  <c r="S94" i="1"/>
  <c r="V94" i="1"/>
  <c r="W94" i="1"/>
  <c r="Y94" i="1"/>
  <c r="Z94" i="1"/>
  <c r="I95" i="1"/>
  <c r="AH95" i="1" s="1"/>
  <c r="O95" i="1"/>
  <c r="T95" i="1" s="1"/>
  <c r="AG95" i="1" s="1"/>
  <c r="S95" i="1"/>
  <c r="V95" i="1"/>
  <c r="W95" i="1"/>
  <c r="Y95" i="1"/>
  <c r="Z95" i="1"/>
  <c r="I96" i="1"/>
  <c r="AO96" i="1" s="1"/>
  <c r="O96" i="1"/>
  <c r="T96" i="1" s="1"/>
  <c r="AG96" i="1" s="1"/>
  <c r="S96" i="1"/>
  <c r="V96" i="1"/>
  <c r="W96" i="1"/>
  <c r="Y96" i="1"/>
  <c r="Z96" i="1"/>
  <c r="I97" i="1"/>
  <c r="O97" i="1"/>
  <c r="T97" i="1" s="1"/>
  <c r="AG97" i="1" s="1"/>
  <c r="S97" i="1"/>
  <c r="V97" i="1"/>
  <c r="W97" i="1"/>
  <c r="Y97" i="1"/>
  <c r="Z97" i="1"/>
  <c r="I98" i="1"/>
  <c r="AH98" i="1" s="1"/>
  <c r="O98" i="1"/>
  <c r="T98" i="1" s="1"/>
  <c r="AG98" i="1" s="1"/>
  <c r="S98" i="1"/>
  <c r="V98" i="1"/>
  <c r="W98" i="1"/>
  <c r="Y98" i="1"/>
  <c r="Z98" i="1"/>
  <c r="I99" i="1"/>
  <c r="AP99" i="1" s="1"/>
  <c r="O99" i="1"/>
  <c r="T99" i="1" s="1"/>
  <c r="AG99" i="1" s="1"/>
  <c r="S99" i="1"/>
  <c r="V99" i="1"/>
  <c r="W99" i="1"/>
  <c r="Y99" i="1"/>
  <c r="Z99" i="1"/>
  <c r="I100" i="1"/>
  <c r="O100" i="1"/>
  <c r="T100" i="1" s="1"/>
  <c r="AG100" i="1" s="1"/>
  <c r="S100" i="1"/>
  <c r="V100" i="1"/>
  <c r="W100" i="1"/>
  <c r="Y100" i="1"/>
  <c r="Z100" i="1"/>
  <c r="I101" i="1"/>
  <c r="O101" i="1"/>
  <c r="T101" i="1" s="1"/>
  <c r="AG101" i="1" s="1"/>
  <c r="S101" i="1"/>
  <c r="V101" i="1"/>
  <c r="W101" i="1"/>
  <c r="Y101" i="1"/>
  <c r="Z101" i="1"/>
  <c r="I102" i="1"/>
  <c r="AP102" i="1" s="1"/>
  <c r="O102" i="1"/>
  <c r="T102" i="1" s="1"/>
  <c r="AG102" i="1" s="1"/>
  <c r="S102" i="1"/>
  <c r="V102" i="1"/>
  <c r="W102" i="1"/>
  <c r="Y102" i="1"/>
  <c r="Z102" i="1"/>
  <c r="I103" i="1"/>
  <c r="O103" i="1"/>
  <c r="T103" i="1" s="1"/>
  <c r="AG103" i="1" s="1"/>
  <c r="S103" i="1"/>
  <c r="V103" i="1"/>
  <c r="W103" i="1"/>
  <c r="Y103" i="1"/>
  <c r="Z103" i="1"/>
  <c r="I104" i="1"/>
  <c r="O104" i="1"/>
  <c r="T104" i="1" s="1"/>
  <c r="AG104" i="1" s="1"/>
  <c r="S104" i="1"/>
  <c r="V104" i="1"/>
  <c r="W104" i="1"/>
  <c r="Y104" i="1"/>
  <c r="Z104" i="1"/>
  <c r="AA56" i="1" l="1"/>
  <c r="AE56" i="1" s="1"/>
  <c r="AE18" i="1"/>
  <c r="X76" i="1"/>
  <c r="AA64" i="1"/>
  <c r="AE64" i="1" s="1"/>
  <c r="AA80" i="1"/>
  <c r="X102" i="1"/>
  <c r="AA85" i="1"/>
  <c r="X96" i="1"/>
  <c r="AA82" i="1"/>
  <c r="AE82" i="1" s="1"/>
  <c r="AB21" i="1"/>
  <c r="X98" i="1"/>
  <c r="X99" i="1"/>
  <c r="AH86" i="1"/>
  <c r="X67" i="1"/>
  <c r="AC16" i="1"/>
  <c r="AD16" i="1" s="1"/>
  <c r="AH93" i="1"/>
  <c r="AA86" i="1"/>
  <c r="AB86" i="1" s="1"/>
  <c r="AA71" i="1"/>
  <c r="AA31" i="1"/>
  <c r="AO87" i="1"/>
  <c r="AA72" i="1"/>
  <c r="AB72" i="1" s="1"/>
  <c r="X93" i="1"/>
  <c r="AH75" i="1"/>
  <c r="X92" i="1"/>
  <c r="X73" i="1"/>
  <c r="X97" i="1"/>
  <c r="AA81" i="1"/>
  <c r="AB81" i="1" s="1"/>
  <c r="X79" i="1"/>
  <c r="AC19" i="1"/>
  <c r="AD19" i="1" s="1"/>
  <c r="AA74" i="1"/>
  <c r="AB74" i="1" s="1"/>
  <c r="X88" i="1"/>
  <c r="AA87" i="1"/>
  <c r="AE87" i="1" s="1"/>
  <c r="X103" i="1"/>
  <c r="X84" i="1"/>
  <c r="AA68" i="1"/>
  <c r="AE68" i="1" s="1"/>
  <c r="T66" i="1"/>
  <c r="AU56" i="1"/>
  <c r="AT56" i="1" s="1"/>
  <c r="D56" i="1" s="1"/>
  <c r="T40" i="1"/>
  <c r="AP93" i="1"/>
  <c r="AA73" i="1"/>
  <c r="AB73" i="1" s="1"/>
  <c r="AC73" i="1" s="1"/>
  <c r="AD73" i="1" s="1"/>
  <c r="AJ71" i="1"/>
  <c r="AA63" i="1"/>
  <c r="X42" i="1"/>
  <c r="AA33" i="1"/>
  <c r="AB33" i="1" s="1"/>
  <c r="AA32" i="1"/>
  <c r="AE32" i="1" s="1"/>
  <c r="AU28" i="1"/>
  <c r="AT28" i="1" s="1"/>
  <c r="X26" i="1"/>
  <c r="AO91" i="1"/>
  <c r="AN80" i="1"/>
  <c r="AN87" i="1"/>
  <c r="AN91" i="1"/>
  <c r="AA77" i="1"/>
  <c r="AE77" i="1" s="1"/>
  <c r="AK87" i="1"/>
  <c r="X78" i="1"/>
  <c r="AJ80" i="1"/>
  <c r="T68" i="1"/>
  <c r="T71" i="1"/>
  <c r="T67" i="1"/>
  <c r="T69" i="1"/>
  <c r="T54" i="1"/>
  <c r="T44" i="1"/>
  <c r="T38" i="1"/>
  <c r="T30" i="1"/>
  <c r="AK71" i="1"/>
  <c r="AH67" i="1"/>
  <c r="AU67" i="1"/>
  <c r="AT67" i="1" s="1"/>
  <c r="D67" i="1" s="1"/>
  <c r="AU66" i="1"/>
  <c r="AT66" i="1" s="1"/>
  <c r="D66" i="1" s="1"/>
  <c r="AA70" i="1"/>
  <c r="AB70" i="1" s="1"/>
  <c r="AA60" i="1"/>
  <c r="AB60" i="1" s="1"/>
  <c r="X58" i="1"/>
  <c r="AP56" i="1"/>
  <c r="AN54" i="1"/>
  <c r="AA54" i="1"/>
  <c r="AB54" i="1" s="1"/>
  <c r="X72" i="1"/>
  <c r="AP67" i="1"/>
  <c r="AA89" i="1"/>
  <c r="AE89" i="1" s="1"/>
  <c r="AM67" i="1"/>
  <c r="AA55" i="1"/>
  <c r="AB55" i="1" s="1"/>
  <c r="AP51" i="1"/>
  <c r="X70" i="1"/>
  <c r="AL67" i="1"/>
  <c r="AA57" i="1"/>
  <c r="AE57" i="1" s="1"/>
  <c r="AH56" i="1"/>
  <c r="AP28" i="1"/>
  <c r="AH102" i="1"/>
  <c r="AH99" i="1"/>
  <c r="X104" i="1"/>
  <c r="X94" i="1"/>
  <c r="AA66" i="1"/>
  <c r="AB66" i="1" s="1"/>
  <c r="AJ57" i="1"/>
  <c r="X95" i="1"/>
  <c r="X75" i="1"/>
  <c r="X91" i="1"/>
  <c r="X71" i="1"/>
  <c r="AJ67" i="1"/>
  <c r="X55" i="1"/>
  <c r="AC55" i="1" s="1"/>
  <c r="AD55" i="1" s="1"/>
  <c r="AK52" i="1"/>
  <c r="AA36" i="1"/>
  <c r="X34" i="1"/>
  <c r="AA30" i="1"/>
  <c r="AE30" i="1" s="1"/>
  <c r="AA83" i="1"/>
  <c r="AB83" i="1" s="1"/>
  <c r="AP69" i="1"/>
  <c r="AA61" i="1"/>
  <c r="AB61" i="1" s="1"/>
  <c r="AA52" i="1"/>
  <c r="AB52" i="1" s="1"/>
  <c r="X47" i="1"/>
  <c r="X50" i="1"/>
  <c r="AA101" i="1"/>
  <c r="AA99" i="1"/>
  <c r="AL68" i="1"/>
  <c r="AA67" i="1"/>
  <c r="AB67" i="1" s="1"/>
  <c r="AM66" i="1"/>
  <c r="AU65" i="1"/>
  <c r="AT65" i="1" s="1"/>
  <c r="D65" i="1" s="1"/>
  <c r="AA62" i="1"/>
  <c r="AE62" i="1" s="1"/>
  <c r="X53" i="1"/>
  <c r="X51" i="1"/>
  <c r="X44" i="1"/>
  <c r="X43" i="1"/>
  <c r="X38" i="1"/>
  <c r="AA24" i="1"/>
  <c r="AB24" i="1" s="1"/>
  <c r="AJ38" i="1"/>
  <c r="AL37" i="1"/>
  <c r="AJ36" i="1"/>
  <c r="AP30" i="1"/>
  <c r="AA28" i="1"/>
  <c r="AB28" i="1" s="1"/>
  <c r="AN28" i="1"/>
  <c r="AA26" i="1"/>
  <c r="AB26" i="1" s="1"/>
  <c r="AA22" i="1"/>
  <c r="AE22" i="1" s="1"/>
  <c r="AE19" i="1"/>
  <c r="AA23" i="1"/>
  <c r="AB23" i="1" s="1"/>
  <c r="D21" i="1"/>
  <c r="AK62" i="1"/>
  <c r="AI65" i="1"/>
  <c r="AN30" i="1"/>
  <c r="AN24" i="1"/>
  <c r="AL23" i="1"/>
  <c r="AI67" i="1"/>
  <c r="AP40" i="1"/>
  <c r="AI36" i="1"/>
  <c r="AH28" i="1"/>
  <c r="X59" i="1"/>
  <c r="AE17" i="1"/>
  <c r="X61" i="1"/>
  <c r="AA27" i="1"/>
  <c r="AB27" i="1" s="1"/>
  <c r="AA69" i="1"/>
  <c r="AE69" i="1" s="1"/>
  <c r="AA53" i="1"/>
  <c r="AB53" i="1" s="1"/>
  <c r="AA39" i="1"/>
  <c r="AE39" i="1" s="1"/>
  <c r="AA37" i="1"/>
  <c r="AB37" i="1" s="1"/>
  <c r="AA35" i="1"/>
  <c r="AB35" i="1" s="1"/>
  <c r="AA29" i="1"/>
  <c r="AB29" i="1" s="1"/>
  <c r="X54" i="1"/>
  <c r="X28" i="1"/>
  <c r="AJ52" i="1"/>
  <c r="AP96" i="1"/>
  <c r="AU75" i="1"/>
  <c r="AT75" i="1" s="1"/>
  <c r="D75" i="1" s="1"/>
  <c r="AO95" i="1"/>
  <c r="AP79" i="1"/>
  <c r="AU78" i="1"/>
  <c r="AP75" i="1"/>
  <c r="AJ68" i="1"/>
  <c r="AI38" i="1"/>
  <c r="AU37" i="1"/>
  <c r="AT37" i="1" s="1"/>
  <c r="D37" i="1" s="1"/>
  <c r="AP95" i="1"/>
  <c r="AI80" i="1"/>
  <c r="AQ78" i="1"/>
  <c r="AV78" i="1" s="1"/>
  <c r="AN75" i="1"/>
  <c r="AP37" i="1"/>
  <c r="D15" i="1"/>
  <c r="AH78" i="1"/>
  <c r="AU70" i="1"/>
  <c r="AP91" i="1"/>
  <c r="AP78" i="1"/>
  <c r="AJ75" i="1"/>
  <c r="AN37" i="1"/>
  <c r="AN78" i="1"/>
  <c r="AI75" i="1"/>
  <c r="AN52" i="1"/>
  <c r="AM37" i="1"/>
  <c r="AM78" i="1"/>
  <c r="AM52" i="1"/>
  <c r="AK60" i="1"/>
  <c r="AL52" i="1"/>
  <c r="AI37" i="1"/>
  <c r="AH23" i="1"/>
  <c r="T65" i="1"/>
  <c r="T64" i="1"/>
  <c r="T57" i="1"/>
  <c r="T58" i="1"/>
  <c r="T62" i="1"/>
  <c r="T60" i="1"/>
  <c r="T55" i="1"/>
  <c r="T63" i="1"/>
  <c r="T61" i="1"/>
  <c r="T59" i="1"/>
  <c r="T50" i="1"/>
  <c r="T52" i="1"/>
  <c r="T48" i="1"/>
  <c r="T42" i="1"/>
  <c r="T51" i="1"/>
  <c r="T47" i="1"/>
  <c r="T41" i="1"/>
  <c r="T49" i="1"/>
  <c r="T43" i="1"/>
  <c r="T46" i="1"/>
  <c r="T45" i="1"/>
  <c r="T36" i="1"/>
  <c r="T35" i="1"/>
  <c r="T37" i="1"/>
  <c r="T32" i="1"/>
  <c r="T31" i="1"/>
  <c r="T33" i="1"/>
  <c r="T29" i="1"/>
  <c r="T27" i="1"/>
  <c r="T23" i="1"/>
  <c r="T26" i="1"/>
  <c r="T24" i="1"/>
  <c r="T25" i="1"/>
  <c r="AC21" i="1"/>
  <c r="AD21" i="1" s="1"/>
  <c r="AF21" i="1" s="1"/>
  <c r="AG21" i="1" s="1"/>
  <c r="AP65" i="1"/>
  <c r="AL65" i="1"/>
  <c r="AH62" i="1"/>
  <c r="AU62" i="1"/>
  <c r="AT62" i="1" s="1"/>
  <c r="D62" i="1" s="1"/>
  <c r="AN62" i="1"/>
  <c r="AM62" i="1"/>
  <c r="AP61" i="1"/>
  <c r="AH59" i="1"/>
  <c r="AU59" i="1"/>
  <c r="AT59" i="1" s="1"/>
  <c r="D59" i="1" s="1"/>
  <c r="AP59" i="1"/>
  <c r="AI59" i="1"/>
  <c r="AL59" i="1"/>
  <c r="AK59" i="1"/>
  <c r="AU57" i="1"/>
  <c r="AT57" i="1" s="1"/>
  <c r="D57" i="1" s="1"/>
  <c r="AJ56" i="1"/>
  <c r="X60" i="1"/>
  <c r="AB56" i="1"/>
  <c r="AA59" i="1"/>
  <c r="AE59" i="1" s="1"/>
  <c r="AA58" i="1"/>
  <c r="AB58" i="1" s="1"/>
  <c r="AA65" i="1"/>
  <c r="AI52" i="1"/>
  <c r="AU52" i="1"/>
  <c r="AT52" i="1" s="1"/>
  <c r="AH52" i="1"/>
  <c r="AH48" i="1"/>
  <c r="AJ48" i="1"/>
  <c r="AU48" i="1"/>
  <c r="AT48" i="1" s="1"/>
  <c r="AO48" i="1"/>
  <c r="AU43" i="1"/>
  <c r="AT43" i="1" s="1"/>
  <c r="AM43" i="1"/>
  <c r="AJ43" i="1"/>
  <c r="AL43" i="1"/>
  <c r="AJ46" i="1"/>
  <c r="X49" i="1"/>
  <c r="AA47" i="1"/>
  <c r="AB47" i="1" s="1"/>
  <c r="X52" i="1"/>
  <c r="AA51" i="1"/>
  <c r="AB51" i="1" s="1"/>
  <c r="AH38" i="1"/>
  <c r="AU36" i="1"/>
  <c r="AT36" i="1" s="1"/>
  <c r="D36" i="1" s="1"/>
  <c r="AL36" i="1"/>
  <c r="AK36" i="1"/>
  <c r="AU35" i="1"/>
  <c r="AT35" i="1" s="1"/>
  <c r="D35" i="1" s="1"/>
  <c r="AP35" i="1"/>
  <c r="AJ35" i="1"/>
  <c r="AH35" i="1"/>
  <c r="AH31" i="1"/>
  <c r="AP31" i="1"/>
  <c r="X36" i="1"/>
  <c r="X31" i="1"/>
  <c r="AK28" i="1"/>
  <c r="AU26" i="1"/>
  <c r="AT26" i="1" s="1"/>
  <c r="AL26" i="1"/>
  <c r="AK26" i="1"/>
  <c r="AJ26" i="1"/>
  <c r="AP25" i="1"/>
  <c r="AN25" i="1"/>
  <c r="AH25" i="1"/>
  <c r="AM25" i="1"/>
  <c r="AL25" i="1"/>
  <c r="AK25" i="1"/>
  <c r="AK23" i="1"/>
  <c r="AJ23" i="1"/>
  <c r="AU23" i="1"/>
  <c r="AT23" i="1" s="1"/>
  <c r="AN23" i="1"/>
  <c r="D19" i="1"/>
  <c r="AC17" i="1"/>
  <c r="AD17" i="1" s="1"/>
  <c r="AQ16" i="1"/>
  <c r="AV16" i="1" s="1"/>
  <c r="AQ14" i="1"/>
  <c r="AV14" i="1" s="1"/>
  <c r="AB80" i="1"/>
  <c r="AE80" i="1"/>
  <c r="AO72" i="1"/>
  <c r="AS72" i="1"/>
  <c r="AR72" i="1" s="1"/>
  <c r="AK72" i="1"/>
  <c r="AA97" i="1"/>
  <c r="AA93" i="1"/>
  <c r="AA92" i="1"/>
  <c r="AB92" i="1" s="1"/>
  <c r="X90" i="1"/>
  <c r="AA88" i="1"/>
  <c r="AB88" i="1" s="1"/>
  <c r="AA79" i="1"/>
  <c r="AE79" i="1" s="1"/>
  <c r="AS77" i="1"/>
  <c r="AR77" i="1" s="1"/>
  <c r="AP72" i="1"/>
  <c r="AO70" i="1"/>
  <c r="AS70" i="1"/>
  <c r="AR70" i="1" s="1"/>
  <c r="AI69" i="1"/>
  <c r="AS69" i="1"/>
  <c r="AR69" i="1" s="1"/>
  <c r="AO66" i="1"/>
  <c r="AS66" i="1"/>
  <c r="AR66" i="1" s="1"/>
  <c r="AK66" i="1"/>
  <c r="AS58" i="1"/>
  <c r="AR58" i="1" s="1"/>
  <c r="AP58" i="1"/>
  <c r="AM54" i="1"/>
  <c r="AS27" i="1"/>
  <c r="AR27" i="1" s="1"/>
  <c r="AS85" i="1"/>
  <c r="AR85" i="1" s="1"/>
  <c r="X100" i="1"/>
  <c r="AN72" i="1"/>
  <c r="AH61" i="1"/>
  <c r="AS61" i="1"/>
  <c r="AR61" i="1" s="1"/>
  <c r="AK54" i="1"/>
  <c r="AM53" i="1"/>
  <c r="AS53" i="1"/>
  <c r="AR53" i="1" s="1"/>
  <c r="AS41" i="1"/>
  <c r="AR41" i="1" s="1"/>
  <c r="AO41" i="1"/>
  <c r="AO47" i="1"/>
  <c r="AS47" i="1"/>
  <c r="AR47" i="1" s="1"/>
  <c r="AK47" i="1"/>
  <c r="AL47" i="1"/>
  <c r="AM47" i="1"/>
  <c r="AJ96" i="1"/>
  <c r="AS96" i="1"/>
  <c r="AR96" i="1" s="1"/>
  <c r="AJ103" i="1"/>
  <c r="AS103" i="1"/>
  <c r="AR103" i="1" s="1"/>
  <c r="AJ91" i="1"/>
  <c r="AS91" i="1"/>
  <c r="AR91" i="1" s="1"/>
  <c r="X89" i="1"/>
  <c r="X80" i="1"/>
  <c r="AA76" i="1"/>
  <c r="AB76" i="1" s="1"/>
  <c r="AC76" i="1" s="1"/>
  <c r="AD76" i="1" s="1"/>
  <c r="X74" i="1"/>
  <c r="AL72" i="1"/>
  <c r="AS71" i="1"/>
  <c r="AR71" i="1" s="1"/>
  <c r="AI71" i="1"/>
  <c r="AN66" i="1"/>
  <c r="AB64" i="1"/>
  <c r="AC64" i="1" s="1"/>
  <c r="AD64" i="1" s="1"/>
  <c r="AF64" i="1" s="1"/>
  <c r="X63" i="1"/>
  <c r="AU47" i="1"/>
  <c r="AT47" i="1" s="1"/>
  <c r="AA38" i="1"/>
  <c r="AJ72" i="1"/>
  <c r="AH64" i="1"/>
  <c r="AS64" i="1"/>
  <c r="AR64" i="1" s="1"/>
  <c r="AP64" i="1"/>
  <c r="AO54" i="1"/>
  <c r="AS54" i="1"/>
  <c r="AR54" i="1" s="1"/>
  <c r="AH54" i="1"/>
  <c r="AU54" i="1"/>
  <c r="AT54" i="1" s="1"/>
  <c r="AI54" i="1"/>
  <c r="AN47" i="1"/>
  <c r="AO50" i="1"/>
  <c r="AS50" i="1"/>
  <c r="AR50" i="1" s="1"/>
  <c r="AM81" i="1"/>
  <c r="AS81" i="1"/>
  <c r="AR81" i="1" s="1"/>
  <c r="AH81" i="1"/>
  <c r="AS63" i="1"/>
  <c r="AR63" i="1" s="1"/>
  <c r="AM84" i="1"/>
  <c r="AS84" i="1"/>
  <c r="AR84" i="1" s="1"/>
  <c r="AA96" i="1"/>
  <c r="AB96" i="1" s="1"/>
  <c r="AA104" i="1"/>
  <c r="X81" i="1"/>
  <c r="AC81" i="1" s="1"/>
  <c r="AD81" i="1" s="1"/>
  <c r="AI72" i="1"/>
  <c r="AN70" i="1"/>
  <c r="AL66" i="1"/>
  <c r="X65" i="1"/>
  <c r="AN63" i="1"/>
  <c r="AO56" i="1"/>
  <c r="AS56" i="1"/>
  <c r="AR56" i="1" s="1"/>
  <c r="AK56" i="1"/>
  <c r="AL56" i="1"/>
  <c r="AS55" i="1"/>
  <c r="AR55" i="1" s="1"/>
  <c r="AM55" i="1"/>
  <c r="AN55" i="1"/>
  <c r="AJ47" i="1"/>
  <c r="AS82" i="1"/>
  <c r="AR82" i="1" s="1"/>
  <c r="AB63" i="1"/>
  <c r="AE63" i="1"/>
  <c r="AA98" i="1"/>
  <c r="AB98" i="1" s="1"/>
  <c r="AC98" i="1" s="1"/>
  <c r="AD98" i="1" s="1"/>
  <c r="X101" i="1"/>
  <c r="AJ104" i="1"/>
  <c r="AS104" i="1"/>
  <c r="AR104" i="1" s="1"/>
  <c r="AJ95" i="1"/>
  <c r="AS95" i="1"/>
  <c r="AR95" i="1" s="1"/>
  <c r="AJ101" i="1"/>
  <c r="AS101" i="1"/>
  <c r="AR101" i="1" s="1"/>
  <c r="AP90" i="1"/>
  <c r="AS90" i="1"/>
  <c r="AR90" i="1" s="1"/>
  <c r="AI90" i="1"/>
  <c r="AS89" i="1"/>
  <c r="AR89" i="1" s="1"/>
  <c r="AH73" i="1"/>
  <c r="AS73" i="1"/>
  <c r="AR73" i="1" s="1"/>
  <c r="AE72" i="1"/>
  <c r="AM70" i="1"/>
  <c r="X66" i="1"/>
  <c r="AO60" i="1"/>
  <c r="AS60" i="1"/>
  <c r="AR60" i="1" s="1"/>
  <c r="AL60" i="1"/>
  <c r="AM60" i="1"/>
  <c r="AI47" i="1"/>
  <c r="AS33" i="1"/>
  <c r="AR33" i="1" s="1"/>
  <c r="AH33" i="1"/>
  <c r="AL29" i="1"/>
  <c r="AS29" i="1"/>
  <c r="AR29" i="1"/>
  <c r="AH29" i="1"/>
  <c r="AU29" i="1"/>
  <c r="AT29" i="1" s="1"/>
  <c r="D29" i="1" s="1"/>
  <c r="AI85" i="1"/>
  <c r="AI84" i="1"/>
  <c r="AS76" i="1"/>
  <c r="AR76" i="1" s="1"/>
  <c r="AJ100" i="1"/>
  <c r="AS100" i="1"/>
  <c r="AR100" i="1" s="1"/>
  <c r="AJ94" i="1"/>
  <c r="AS94" i="1"/>
  <c r="AR94" i="1" s="1"/>
  <c r="AA103" i="1"/>
  <c r="AJ102" i="1"/>
  <c r="AS102" i="1"/>
  <c r="AR102" i="1" s="1"/>
  <c r="AH90" i="1"/>
  <c r="X82" i="1"/>
  <c r="AO75" i="1"/>
  <c r="AS75" i="1"/>
  <c r="AR75" i="1" s="1"/>
  <c r="AM75" i="1"/>
  <c r="AO68" i="1"/>
  <c r="AS68" i="1"/>
  <c r="AR68" i="1" s="1"/>
  <c r="AM68" i="1"/>
  <c r="AP101" i="1"/>
  <c r="AJ99" i="1"/>
  <c r="AS99" i="1"/>
  <c r="AR99" i="1" s="1"/>
  <c r="AJ89" i="1"/>
  <c r="AE86" i="1"/>
  <c r="AL83" i="1"/>
  <c r="AS83" i="1"/>
  <c r="AR83" i="1" s="1"/>
  <c r="AN83" i="1"/>
  <c r="X77" i="1"/>
  <c r="AA75" i="1"/>
  <c r="AS74" i="1"/>
  <c r="AR74" i="1" s="1"/>
  <c r="AE67" i="1"/>
  <c r="AJ66" i="1"/>
  <c r="AM63" i="1"/>
  <c r="AA102" i="1"/>
  <c r="AB102" i="1" s="1"/>
  <c r="AC102" i="1" s="1"/>
  <c r="AD102" i="1" s="1"/>
  <c r="AA100" i="1"/>
  <c r="AB100" i="1" s="1"/>
  <c r="AJ98" i="1"/>
  <c r="AS98" i="1"/>
  <c r="AR98" i="1" s="1"/>
  <c r="AP98" i="1"/>
  <c r="AO97" i="1"/>
  <c r="AS97" i="1"/>
  <c r="AR97" i="1" s="1"/>
  <c r="AJ93" i="1"/>
  <c r="AS93" i="1"/>
  <c r="AR93" i="1" s="1"/>
  <c r="AO93" i="1"/>
  <c r="AH92" i="1"/>
  <c r="AS92" i="1"/>
  <c r="AR92" i="1" s="1"/>
  <c r="AA90" i="1"/>
  <c r="AE90" i="1" s="1"/>
  <c r="AI88" i="1"/>
  <c r="AS88" i="1"/>
  <c r="AR88" i="1" s="1"/>
  <c r="X87" i="1"/>
  <c r="AS86" i="1"/>
  <c r="AR86" i="1" s="1"/>
  <c r="AQ82" i="1"/>
  <c r="AV82" i="1" s="1"/>
  <c r="AO80" i="1"/>
  <c r="AS80" i="1"/>
  <c r="AR80" i="1" s="1"/>
  <c r="AU80" i="1"/>
  <c r="AT80" i="1" s="1"/>
  <c r="D80" i="1" s="1"/>
  <c r="AO78" i="1"/>
  <c r="AS78" i="1"/>
  <c r="AR78" i="1" s="1"/>
  <c r="AK75" i="1"/>
  <c r="AU72" i="1"/>
  <c r="AT72" i="1" s="1"/>
  <c r="D72" i="1" s="1"/>
  <c r="AL70" i="1"/>
  <c r="AO67" i="1"/>
  <c r="AS67" i="1"/>
  <c r="AR67" i="1" s="1"/>
  <c r="AN67" i="1"/>
  <c r="AI66" i="1"/>
  <c r="AL63" i="1"/>
  <c r="AO62" i="1"/>
  <c r="AS62" i="1"/>
  <c r="AR62" i="1" s="1"/>
  <c r="AI62" i="1"/>
  <c r="AJ62" i="1"/>
  <c r="AN58" i="1"/>
  <c r="AO57" i="1"/>
  <c r="AS57" i="1"/>
  <c r="AR57" i="1" s="1"/>
  <c r="AK57" i="1"/>
  <c r="AL57" i="1"/>
  <c r="AP54" i="1"/>
  <c r="AQ17" i="1"/>
  <c r="X45" i="1"/>
  <c r="AA40" i="1"/>
  <c r="AS39" i="1"/>
  <c r="AR39" i="1" s="1"/>
  <c r="X30" i="1"/>
  <c r="AM24" i="1"/>
  <c r="AC18" i="1"/>
  <c r="AD18" i="1" s="1"/>
  <c r="AF18" i="1" s="1"/>
  <c r="AG18" i="1" s="1"/>
  <c r="AK46" i="1"/>
  <c r="AS46" i="1"/>
  <c r="AR46" i="1" s="1"/>
  <c r="AS32" i="1"/>
  <c r="AR32" i="1" s="1"/>
  <c r="AA49" i="1"/>
  <c r="AE49" i="1" s="1"/>
  <c r="AP48" i="1"/>
  <c r="AS48" i="1"/>
  <c r="AR48" i="1" s="1"/>
  <c r="X41" i="1"/>
  <c r="X40" i="1"/>
  <c r="X37" i="1"/>
  <c r="AO24" i="1"/>
  <c r="AS24" i="1"/>
  <c r="AR24" i="1" s="1"/>
  <c r="X23" i="1"/>
  <c r="X22" i="1"/>
  <c r="AC14" i="1"/>
  <c r="AD14" i="1" s="1"/>
  <c r="AF14" i="1" s="1"/>
  <c r="AG14" i="1" s="1"/>
  <c r="X33" i="1"/>
  <c r="AC33" i="1" s="1"/>
  <c r="AD33" i="1" s="1"/>
  <c r="X29" i="1"/>
  <c r="X27" i="1"/>
  <c r="AM48" i="1"/>
  <c r="AA48" i="1"/>
  <c r="AS45" i="1"/>
  <c r="AR45" i="1"/>
  <c r="AN43" i="1"/>
  <c r="AS43" i="1"/>
  <c r="AR43" i="1" s="1"/>
  <c r="X39" i="1"/>
  <c r="AO35" i="1"/>
  <c r="AR35" i="1"/>
  <c r="AS35" i="1"/>
  <c r="AI31" i="1"/>
  <c r="AS31" i="1"/>
  <c r="AR31" i="1" s="1"/>
  <c r="AK30" i="1"/>
  <c r="AS30" i="1"/>
  <c r="AR30" i="1" s="1"/>
  <c r="AO65" i="1"/>
  <c r="AS65" i="1"/>
  <c r="AR65" i="1" s="1"/>
  <c r="X62" i="1"/>
  <c r="AO59" i="1"/>
  <c r="AS59" i="1"/>
  <c r="AR59" i="1" s="1"/>
  <c r="AL48" i="1"/>
  <c r="AK42" i="1"/>
  <c r="AS42" i="1"/>
  <c r="AR42" i="1" s="1"/>
  <c r="X46" i="1"/>
  <c r="AM35" i="1"/>
  <c r="AK34" i="1"/>
  <c r="AS34" i="1"/>
  <c r="AR34" i="1"/>
  <c r="AO26" i="1"/>
  <c r="AS26" i="1"/>
  <c r="AR26" i="1" s="1"/>
  <c r="AO25" i="1"/>
  <c r="AR25" i="1"/>
  <c r="AS25" i="1"/>
  <c r="AA95" i="1"/>
  <c r="AB95" i="1" s="1"/>
  <c r="AA94" i="1"/>
  <c r="AE94" i="1" s="1"/>
  <c r="AA91" i="1"/>
  <c r="AB91" i="1" s="1"/>
  <c r="AC91" i="1" s="1"/>
  <c r="AD91" i="1" s="1"/>
  <c r="AJ87" i="1"/>
  <c r="AS87" i="1"/>
  <c r="AR87" i="1" s="1"/>
  <c r="X86" i="1"/>
  <c r="AC86" i="1" s="1"/>
  <c r="AD86" i="1" s="1"/>
  <c r="AA84" i="1"/>
  <c r="AE84" i="1" s="1"/>
  <c r="X83" i="1"/>
  <c r="AA78" i="1"/>
  <c r="AB78" i="1" s="1"/>
  <c r="AC78" i="1" s="1"/>
  <c r="AD78" i="1" s="1"/>
  <c r="X68" i="1"/>
  <c r="X69" i="1"/>
  <c r="AN65" i="1"/>
  <c r="X57" i="1"/>
  <c r="AO52" i="1"/>
  <c r="AS52" i="1"/>
  <c r="AR52" i="1" s="1"/>
  <c r="AO51" i="1"/>
  <c r="AS51" i="1"/>
  <c r="AR51" i="1" s="1"/>
  <c r="AK48" i="1"/>
  <c r="X48" i="1"/>
  <c r="AA45" i="1"/>
  <c r="AS44" i="1"/>
  <c r="AR44" i="1" s="1"/>
  <c r="AI40" i="1"/>
  <c r="AS40" i="1"/>
  <c r="AR40" i="1" s="1"/>
  <c r="AS38" i="1"/>
  <c r="AR38" i="1" s="1"/>
  <c r="AO37" i="1"/>
  <c r="AS37" i="1"/>
  <c r="AR37" i="1" s="1"/>
  <c r="AK35" i="1"/>
  <c r="AA34" i="1"/>
  <c r="X32" i="1"/>
  <c r="AU30" i="1"/>
  <c r="AO28" i="1"/>
  <c r="AS28" i="1"/>
  <c r="AR28" i="1" s="1"/>
  <c r="D28" i="1" s="1"/>
  <c r="AU25" i="1"/>
  <c r="AT25" i="1" s="1"/>
  <c r="AA25" i="1"/>
  <c r="AB25" i="1" s="1"/>
  <c r="AP24" i="1"/>
  <c r="X24" i="1"/>
  <c r="AO23" i="1"/>
  <c r="AS23" i="1"/>
  <c r="AR23" i="1" s="1"/>
  <c r="AE16" i="1"/>
  <c r="AF16" i="1" s="1"/>
  <c r="AG16" i="1" s="1"/>
  <c r="AQ18" i="1"/>
  <c r="AQ21" i="1"/>
  <c r="AQ15" i="1"/>
  <c r="AV15" i="1" s="1"/>
  <c r="AQ19" i="1"/>
  <c r="AQ20" i="1"/>
  <c r="AB15" i="1"/>
  <c r="AC15" i="1" s="1"/>
  <c r="AD15" i="1" s="1"/>
  <c r="AF15" i="1" s="1"/>
  <c r="AG15" i="1" s="1"/>
  <c r="AF20" i="1"/>
  <c r="AG20" i="1" s="1"/>
  <c r="AH45" i="1"/>
  <c r="AJ45" i="1"/>
  <c r="AU45" i="1"/>
  <c r="AT45" i="1" s="1"/>
  <c r="AK45" i="1"/>
  <c r="AL45" i="1"/>
  <c r="AN45" i="1"/>
  <c r="AM45" i="1"/>
  <c r="AO77" i="1"/>
  <c r="AU77" i="1"/>
  <c r="AT77" i="1" s="1"/>
  <c r="D77" i="1" s="1"/>
  <c r="AI77" i="1"/>
  <c r="AJ77" i="1"/>
  <c r="AK77" i="1"/>
  <c r="AL77" i="1"/>
  <c r="AO32" i="1"/>
  <c r="AJ32" i="1"/>
  <c r="AK32" i="1"/>
  <c r="AL32" i="1"/>
  <c r="AM32" i="1"/>
  <c r="AU32" i="1"/>
  <c r="AT32" i="1" s="1"/>
  <c r="D32" i="1" s="1"/>
  <c r="AN92" i="1"/>
  <c r="AI76" i="1"/>
  <c r="AJ76" i="1"/>
  <c r="AP76" i="1"/>
  <c r="AO63" i="1"/>
  <c r="AP63" i="1"/>
  <c r="AH63" i="1"/>
  <c r="AI63" i="1"/>
  <c r="AJ63" i="1"/>
  <c r="AK63" i="1"/>
  <c r="AU63" i="1"/>
  <c r="AT63" i="1" s="1"/>
  <c r="D63" i="1" s="1"/>
  <c r="AO58" i="1"/>
  <c r="AH58" i="1"/>
  <c r="AI58" i="1"/>
  <c r="AJ58" i="1"/>
  <c r="AU58" i="1"/>
  <c r="AT58" i="1" s="1"/>
  <c r="D58" i="1" s="1"/>
  <c r="AK58" i="1"/>
  <c r="AL58" i="1"/>
  <c r="AJ44" i="1"/>
  <c r="AK44" i="1"/>
  <c r="AN44" i="1"/>
  <c r="AP44" i="1"/>
  <c r="AU74" i="1"/>
  <c r="AT74" i="1" s="1"/>
  <c r="D74" i="1" s="1"/>
  <c r="AP94" i="1"/>
  <c r="AO61" i="1"/>
  <c r="AJ61" i="1"/>
  <c r="AU61" i="1"/>
  <c r="AK61" i="1"/>
  <c r="AL61" i="1"/>
  <c r="AM61" i="1"/>
  <c r="AN61" i="1"/>
  <c r="AO27" i="1"/>
  <c r="AH27" i="1"/>
  <c r="AJ27" i="1"/>
  <c r="AK27" i="1"/>
  <c r="AU27" i="1"/>
  <c r="AT27" i="1" s="1"/>
  <c r="AL27" i="1"/>
  <c r="AM27" i="1"/>
  <c r="AN27" i="1"/>
  <c r="AP27" i="1"/>
  <c r="AJ92" i="1"/>
  <c r="AO92" i="1"/>
  <c r="AP92" i="1"/>
  <c r="AI86" i="1"/>
  <c r="AU86" i="1"/>
  <c r="AT86" i="1" s="1"/>
  <c r="D86" i="1" s="1"/>
  <c r="AK86" i="1"/>
  <c r="AL86" i="1"/>
  <c r="AM86" i="1"/>
  <c r="AN86" i="1"/>
  <c r="AO94" i="1"/>
  <c r="AJ90" i="1"/>
  <c r="AK90" i="1"/>
  <c r="AL90" i="1"/>
  <c r="AN90" i="1"/>
  <c r="AO90" i="1"/>
  <c r="AJ85" i="1"/>
  <c r="AK85" i="1"/>
  <c r="AU85" i="1"/>
  <c r="AT85" i="1" s="1"/>
  <c r="D85" i="1" s="1"/>
  <c r="AO64" i="1"/>
  <c r="AI64" i="1"/>
  <c r="AJ64" i="1"/>
  <c r="AK64" i="1"/>
  <c r="AU64" i="1"/>
  <c r="AT64" i="1" s="1"/>
  <c r="D64" i="1" s="1"/>
  <c r="AL64" i="1"/>
  <c r="AM64" i="1"/>
  <c r="AO53" i="1"/>
  <c r="AP53" i="1"/>
  <c r="AH53" i="1"/>
  <c r="AI53" i="1"/>
  <c r="AU53" i="1"/>
  <c r="AT53" i="1" s="1"/>
  <c r="D53" i="1" s="1"/>
  <c r="AJ53" i="1"/>
  <c r="AK53" i="1"/>
  <c r="AL53" i="1"/>
  <c r="AH49" i="1"/>
  <c r="AU49" i="1"/>
  <c r="AT49" i="1" s="1"/>
  <c r="D49" i="1" s="1"/>
  <c r="AJ49" i="1"/>
  <c r="AK49" i="1"/>
  <c r="AL49" i="1"/>
  <c r="AP49" i="1"/>
  <c r="AO49" i="1"/>
  <c r="D18" i="1"/>
  <c r="AO22" i="1"/>
  <c r="AI22" i="1"/>
  <c r="AU22" i="1"/>
  <c r="AT22" i="1" s="1"/>
  <c r="D22" i="1" s="1"/>
  <c r="AJ22" i="1"/>
  <c r="AK22" i="1"/>
  <c r="AL22" i="1"/>
  <c r="AM22" i="1"/>
  <c r="AN22" i="1"/>
  <c r="AP22" i="1"/>
  <c r="AJ97" i="1"/>
  <c r="AP97" i="1"/>
  <c r="AH94" i="1"/>
  <c r="AO83" i="1"/>
  <c r="AP83" i="1"/>
  <c r="AH83" i="1"/>
  <c r="AI83" i="1"/>
  <c r="AU83" i="1"/>
  <c r="AT83" i="1" s="1"/>
  <c r="D83" i="1" s="1"/>
  <c r="AJ83" i="1"/>
  <c r="AK83" i="1"/>
  <c r="AM77" i="1"/>
  <c r="AT61" i="1"/>
  <c r="D61" i="1" s="1"/>
  <c r="AO55" i="1"/>
  <c r="AP55" i="1"/>
  <c r="AH55" i="1"/>
  <c r="AI55" i="1"/>
  <c r="AU55" i="1"/>
  <c r="AT55" i="1" s="1"/>
  <c r="AL55" i="1"/>
  <c r="AJ55" i="1"/>
  <c r="AK55" i="1"/>
  <c r="AH97" i="1"/>
  <c r="AQ86" i="1"/>
  <c r="AV86" i="1" s="1"/>
  <c r="AO69" i="1"/>
  <c r="AJ69" i="1"/>
  <c r="AU69" i="1"/>
  <c r="AT69" i="1" s="1"/>
  <c r="D69" i="1" s="1"/>
  <c r="AK69" i="1"/>
  <c r="AL69" i="1"/>
  <c r="AM69" i="1"/>
  <c r="AN69" i="1"/>
  <c r="AO33" i="1"/>
  <c r="AI33" i="1"/>
  <c r="AL33" i="1"/>
  <c r="AM33" i="1"/>
  <c r="AN33" i="1"/>
  <c r="AP33" i="1"/>
  <c r="AU33" i="1"/>
  <c r="AN51" i="1"/>
  <c r="AO40" i="1"/>
  <c r="AJ84" i="1"/>
  <c r="AP80" i="1"/>
  <c r="AH70" i="1"/>
  <c r="AI68" i="1"/>
  <c r="AM65" i="1"/>
  <c r="AU60" i="1"/>
  <c r="AT60" i="1" s="1"/>
  <c r="D60" i="1" s="1"/>
  <c r="AI60" i="1"/>
  <c r="AI57" i="1"/>
  <c r="AM51" i="1"/>
  <c r="AN40" i="1"/>
  <c r="AL30" i="1"/>
  <c r="AP29" i="1"/>
  <c r="D17" i="1"/>
  <c r="AP81" i="1"/>
  <c r="AH60" i="1"/>
  <c r="AH57" i="1"/>
  <c r="AH47" i="1"/>
  <c r="AL51" i="1"/>
  <c r="AN50" i="1"/>
  <c r="AP43" i="1"/>
  <c r="AO46" i="1"/>
  <c r="AM40" i="1"/>
  <c r="AH37" i="1"/>
  <c r="AN35" i="1"/>
  <c r="AN29" i="1"/>
  <c r="AP26" i="1"/>
  <c r="AK24" i="1"/>
  <c r="AH96" i="1"/>
  <c r="AP88" i="1"/>
  <c r="AO88" i="1"/>
  <c r="AN81" i="1"/>
  <c r="AM80" i="1"/>
  <c r="AI78" i="1"/>
  <c r="AU68" i="1"/>
  <c r="AT68" i="1" s="1"/>
  <c r="D68" i="1" s="1"/>
  <c r="AP66" i="1"/>
  <c r="AK65" i="1"/>
  <c r="AP62" i="1"/>
  <c r="AP60" i="1"/>
  <c r="AN59" i="1"/>
  <c r="AP57" i="1"/>
  <c r="AN56" i="1"/>
  <c r="AL54" i="1"/>
  <c r="AP47" i="1"/>
  <c r="AK51" i="1"/>
  <c r="AK50" i="1"/>
  <c r="AO43" i="1"/>
  <c r="AJ42" i="1"/>
  <c r="AN46" i="1"/>
  <c r="AL40" i="1"/>
  <c r="AM29" i="1"/>
  <c r="AM28" i="1"/>
  <c r="AN26" i="1"/>
  <c r="AJ24" i="1"/>
  <c r="AP23" i="1"/>
  <c r="AL80" i="1"/>
  <c r="AM72" i="1"/>
  <c r="AP70" i="1"/>
  <c r="AJ65" i="1"/>
  <c r="AN60" i="1"/>
  <c r="AM59" i="1"/>
  <c r="AN57" i="1"/>
  <c r="AM56" i="1"/>
  <c r="AJ51" i="1"/>
  <c r="AL46" i="1"/>
  <c r="AU40" i="1"/>
  <c r="AT40" i="1" s="1"/>
  <c r="D40" i="1" s="1"/>
  <c r="AK40" i="1"/>
  <c r="AL35" i="1"/>
  <c r="AK29" i="1"/>
  <c r="AL28" i="1"/>
  <c r="AM26" i="1"/>
  <c r="AU24" i="1"/>
  <c r="AT24" i="1" s="1"/>
  <c r="AH24" i="1"/>
  <c r="AU51" i="1"/>
  <c r="AT51" i="1" s="1"/>
  <c r="AI51" i="1"/>
  <c r="AJ40" i="1"/>
  <c r="AJ29" i="1"/>
  <c r="D20" i="1"/>
  <c r="AE95" i="1"/>
  <c r="AB103" i="1"/>
  <c r="AC103" i="1" s="1"/>
  <c r="AD103" i="1" s="1"/>
  <c r="AE103" i="1"/>
  <c r="AE88" i="1"/>
  <c r="AB85" i="1"/>
  <c r="AE85" i="1"/>
  <c r="AB101" i="1"/>
  <c r="AC101" i="1" s="1"/>
  <c r="AD101" i="1" s="1"/>
  <c r="AE101" i="1"/>
  <c r="AE71" i="1"/>
  <c r="AB71" i="1"/>
  <c r="AC71" i="1" s="1"/>
  <c r="AD71" i="1" s="1"/>
  <c r="AB97" i="1"/>
  <c r="AC97" i="1" s="1"/>
  <c r="AD97" i="1" s="1"/>
  <c r="AE97" i="1"/>
  <c r="AB104" i="1"/>
  <c r="AC104" i="1" s="1"/>
  <c r="AD104" i="1" s="1"/>
  <c r="AE104" i="1"/>
  <c r="AB99" i="1"/>
  <c r="AC99" i="1" s="1"/>
  <c r="AD99" i="1" s="1"/>
  <c r="AE99" i="1"/>
  <c r="AB93" i="1"/>
  <c r="AE93" i="1"/>
  <c r="AI104" i="1"/>
  <c r="AI103" i="1"/>
  <c r="AQ102" i="1"/>
  <c r="AV102" i="1" s="1"/>
  <c r="AI102" i="1"/>
  <c r="AI101" i="1"/>
  <c r="AI100" i="1"/>
  <c r="AI99" i="1"/>
  <c r="AQ98" i="1"/>
  <c r="AV98" i="1" s="1"/>
  <c r="AI98" i="1"/>
  <c r="AI97" i="1"/>
  <c r="AI96" i="1"/>
  <c r="AI95" i="1"/>
  <c r="AQ94" i="1"/>
  <c r="AV94" i="1" s="1"/>
  <c r="AI94" i="1"/>
  <c r="AI93" i="1"/>
  <c r="AI92" i="1"/>
  <c r="AI91" i="1"/>
  <c r="AL89" i="1"/>
  <c r="AM88" i="1"/>
  <c r="AU88" i="1"/>
  <c r="AT88" i="1" s="1"/>
  <c r="D88" i="1" s="1"/>
  <c r="AO85" i="1"/>
  <c r="AP85" i="1"/>
  <c r="AH82" i="1"/>
  <c r="AI74" i="1"/>
  <c r="AI73" i="1"/>
  <c r="AP103" i="1"/>
  <c r="AK89" i="1"/>
  <c r="AO84" i="1"/>
  <c r="AL84" i="1"/>
  <c r="AU84" i="1"/>
  <c r="AT84" i="1" s="1"/>
  <c r="D84" i="1" s="1"/>
  <c r="AO102" i="1"/>
  <c r="AO100" i="1"/>
  <c r="AO79" i="1"/>
  <c r="AL79" i="1"/>
  <c r="AU79" i="1"/>
  <c r="AT79" i="1" s="1"/>
  <c r="D79" i="1" s="1"/>
  <c r="AM79" i="1"/>
  <c r="AN79" i="1"/>
  <c r="AH104" i="1"/>
  <c r="AH103" i="1"/>
  <c r="AH101" i="1"/>
  <c r="AP100" i="1"/>
  <c r="AN96" i="1"/>
  <c r="AO82" i="1"/>
  <c r="AM82" i="1"/>
  <c r="AN82" i="1"/>
  <c r="AP82" i="1"/>
  <c r="AO74" i="1"/>
  <c r="AM74" i="1"/>
  <c r="AN74" i="1"/>
  <c r="AP74" i="1"/>
  <c r="AH74" i="1"/>
  <c r="AQ74" i="1"/>
  <c r="AV74" i="1" s="1"/>
  <c r="AO73" i="1"/>
  <c r="AJ73" i="1"/>
  <c r="AK73" i="1"/>
  <c r="AL73" i="1"/>
  <c r="AU73" i="1"/>
  <c r="AT73" i="1" s="1"/>
  <c r="D73" i="1" s="1"/>
  <c r="AM73" i="1"/>
  <c r="AO99" i="1"/>
  <c r="AN103" i="1"/>
  <c r="AN94" i="1"/>
  <c r="AU104" i="1"/>
  <c r="AT104" i="1" s="1"/>
  <c r="D104" i="1" s="1"/>
  <c r="AM103" i="1"/>
  <c r="AM100" i="1"/>
  <c r="AU99" i="1"/>
  <c r="AT99" i="1" s="1"/>
  <c r="D99" i="1" s="1"/>
  <c r="AM99" i="1"/>
  <c r="AU98" i="1"/>
  <c r="AT98" i="1" s="1"/>
  <c r="D98" i="1" s="1"/>
  <c r="AM97" i="1"/>
  <c r="AU96" i="1"/>
  <c r="AT96" i="1" s="1"/>
  <c r="D96" i="1" s="1"/>
  <c r="AM95" i="1"/>
  <c r="AM92" i="1"/>
  <c r="AU91" i="1"/>
  <c r="AT91" i="1" s="1"/>
  <c r="D91" i="1" s="1"/>
  <c r="AM87" i="1"/>
  <c r="AU87" i="1"/>
  <c r="AT87" i="1" s="1"/>
  <c r="D87" i="1" s="1"/>
  <c r="X85" i="1"/>
  <c r="AH84" i="1"/>
  <c r="AL82" i="1"/>
  <c r="AK79" i="1"/>
  <c r="AP104" i="1"/>
  <c r="AO103" i="1"/>
  <c r="AO101" i="1"/>
  <c r="AO98" i="1"/>
  <c r="AN104" i="1"/>
  <c r="AN102" i="1"/>
  <c r="AN101" i="1"/>
  <c r="AN100" i="1"/>
  <c r="AM89" i="1"/>
  <c r="AU89" i="1"/>
  <c r="AT89" i="1" s="1"/>
  <c r="D89" i="1" s="1"/>
  <c r="AM104" i="1"/>
  <c r="AU103" i="1"/>
  <c r="AT103" i="1" s="1"/>
  <c r="D103" i="1" s="1"/>
  <c r="AU102" i="1"/>
  <c r="AT102" i="1" s="1"/>
  <c r="D102" i="1" s="1"/>
  <c r="AM101" i="1"/>
  <c r="AU100" i="1"/>
  <c r="AT100" i="1" s="1"/>
  <c r="D100" i="1" s="1"/>
  <c r="AM96" i="1"/>
  <c r="AM94" i="1"/>
  <c r="AU93" i="1"/>
  <c r="AT93" i="1" s="1"/>
  <c r="D93" i="1" s="1"/>
  <c r="AU92" i="1"/>
  <c r="AT92" i="1" s="1"/>
  <c r="D92" i="1" s="1"/>
  <c r="AM91" i="1"/>
  <c r="AN88" i="1"/>
  <c r="AL104" i="1"/>
  <c r="AL103" i="1"/>
  <c r="AL102" i="1"/>
  <c r="AL101" i="1"/>
  <c r="AL100" i="1"/>
  <c r="AL99" i="1"/>
  <c r="AL98" i="1"/>
  <c r="AL97" i="1"/>
  <c r="AL96" i="1"/>
  <c r="AL95" i="1"/>
  <c r="AL94" i="1"/>
  <c r="AL93" i="1"/>
  <c r="AL92" i="1"/>
  <c r="AL91" i="1"/>
  <c r="AP89" i="1"/>
  <c r="AL88" i="1"/>
  <c r="AI87" i="1"/>
  <c r="AN85" i="1"/>
  <c r="AK82" i="1"/>
  <c r="AE81" i="1"/>
  <c r="AF81" i="1" s="1"/>
  <c r="AJ79" i="1"/>
  <c r="AE78" i="1"/>
  <c r="AL74" i="1"/>
  <c r="AO71" i="1"/>
  <c r="AL71" i="1"/>
  <c r="AU71" i="1"/>
  <c r="AT71" i="1" s="1"/>
  <c r="D71" i="1" s="1"/>
  <c r="AM71" i="1"/>
  <c r="AN71" i="1"/>
  <c r="AP71" i="1"/>
  <c r="AO104" i="1"/>
  <c r="AN99" i="1"/>
  <c r="AN97" i="1"/>
  <c r="AI89" i="1"/>
  <c r="AM102" i="1"/>
  <c r="AU101" i="1"/>
  <c r="AT101" i="1" s="1"/>
  <c r="D101" i="1" s="1"/>
  <c r="AM98" i="1"/>
  <c r="AU97" i="1"/>
  <c r="AT97" i="1" s="1"/>
  <c r="D97" i="1" s="1"/>
  <c r="AU95" i="1"/>
  <c r="AT95" i="1" s="1"/>
  <c r="D95" i="1" s="1"/>
  <c r="AU94" i="1"/>
  <c r="AT94" i="1" s="1"/>
  <c r="D94" i="1" s="1"/>
  <c r="AM93" i="1"/>
  <c r="AH89" i="1"/>
  <c r="AK104" i="1"/>
  <c r="AK103" i="1"/>
  <c r="AK102" i="1"/>
  <c r="AK101" i="1"/>
  <c r="AK100" i="1"/>
  <c r="AK99" i="1"/>
  <c r="AK98" i="1"/>
  <c r="AK97" i="1"/>
  <c r="AK96" i="1"/>
  <c r="AK95" i="1"/>
  <c r="AK94" i="1"/>
  <c r="AK93" i="1"/>
  <c r="AK92" i="1"/>
  <c r="AK91" i="1"/>
  <c r="AM90" i="1"/>
  <c r="AU90" i="1"/>
  <c r="AT90" i="1" s="1"/>
  <c r="D90" i="1" s="1"/>
  <c r="AO89" i="1"/>
  <c r="AK88" i="1"/>
  <c r="AH87" i="1"/>
  <c r="AO86" i="1"/>
  <c r="AJ86" i="1"/>
  <c r="AM85" i="1"/>
  <c r="AP84" i="1"/>
  <c r="AJ82" i="1"/>
  <c r="AO81" i="1"/>
  <c r="AJ81" i="1"/>
  <c r="AK81" i="1"/>
  <c r="AL81" i="1"/>
  <c r="AU81" i="1"/>
  <c r="AT81" i="1" s="1"/>
  <c r="D81" i="1" s="1"/>
  <c r="AI79" i="1"/>
  <c r="AO76" i="1"/>
  <c r="AK76" i="1"/>
  <c r="AL76" i="1"/>
  <c r="AU76" i="1"/>
  <c r="AT76" i="1" s="1"/>
  <c r="D76" i="1" s="1"/>
  <c r="AM76" i="1"/>
  <c r="AN76" i="1"/>
  <c r="AK74" i="1"/>
  <c r="AP73" i="1"/>
  <c r="AB68" i="1"/>
  <c r="AH100" i="1"/>
  <c r="AN98" i="1"/>
  <c r="AN95" i="1"/>
  <c r="AN89" i="1"/>
  <c r="AJ88" i="1"/>
  <c r="AP87" i="1"/>
  <c r="AL85" i="1"/>
  <c r="AN84" i="1"/>
  <c r="AU82" i="1"/>
  <c r="AT82" i="1" s="1"/>
  <c r="D82" i="1" s="1"/>
  <c r="AI82" i="1"/>
  <c r="AH79" i="1"/>
  <c r="AJ74" i="1"/>
  <c r="AN73" i="1"/>
  <c r="AB59" i="1"/>
  <c r="AC59" i="1" s="1"/>
  <c r="AD59" i="1" s="1"/>
  <c r="AE34" i="1"/>
  <c r="AB34" i="1"/>
  <c r="AC34" i="1" s="1"/>
  <c r="AD34" i="1" s="1"/>
  <c r="AT78" i="1"/>
  <c r="D78" i="1" s="1"/>
  <c r="AK78" i="1"/>
  <c r="AH77" i="1"/>
  <c r="AT70" i="1"/>
  <c r="D70" i="1" s="1"/>
  <c r="AK70" i="1"/>
  <c r="AH68" i="1"/>
  <c r="X56" i="1"/>
  <c r="AE36" i="1"/>
  <c r="AB36" i="1"/>
  <c r="AH80" i="1"/>
  <c r="AJ78" i="1"/>
  <c r="AP77" i="1"/>
  <c r="AH72" i="1"/>
  <c r="AJ70" i="1"/>
  <c r="AP68" i="1"/>
  <c r="AN77" i="1"/>
  <c r="AN68" i="1"/>
  <c r="AM42" i="1"/>
  <c r="AI41" i="1"/>
  <c r="AE55" i="1"/>
  <c r="AE53" i="1"/>
  <c r="AE47" i="1"/>
  <c r="AE51" i="1"/>
  <c r="AU50" i="1"/>
  <c r="AT50" i="1" s="1"/>
  <c r="AM50" i="1"/>
  <c r="AI44" i="1"/>
  <c r="AU42" i="1"/>
  <c r="AT42" i="1" s="1"/>
  <c r="AL42" i="1"/>
  <c r="AH41" i="1"/>
  <c r="AA41" i="1"/>
  <c r="AL50" i="1"/>
  <c r="AI49" i="1"/>
  <c r="AH44" i="1"/>
  <c r="AA44" i="1"/>
  <c r="AP41" i="1"/>
  <c r="AM46" i="1"/>
  <c r="AB39" i="1"/>
  <c r="AO34" i="1"/>
  <c r="AL34" i="1"/>
  <c r="AU34" i="1"/>
  <c r="AT34" i="1" s="1"/>
  <c r="D34" i="1" s="1"/>
  <c r="AM34" i="1"/>
  <c r="AN34" i="1"/>
  <c r="AP34" i="1"/>
  <c r="AI42" i="1"/>
  <c r="AO39" i="1"/>
  <c r="AN39" i="1"/>
  <c r="AP39" i="1"/>
  <c r="AH39" i="1"/>
  <c r="AJ50" i="1"/>
  <c r="AI45" i="1"/>
  <c r="AO44" i="1"/>
  <c r="AH42" i="1"/>
  <c r="AA42" i="1"/>
  <c r="AN41" i="1"/>
  <c r="AT46" i="1"/>
  <c r="D46" i="1" s="1"/>
  <c r="AL39" i="1"/>
  <c r="X35" i="1"/>
  <c r="AP42" i="1"/>
  <c r="AM41" i="1"/>
  <c r="AI46" i="1"/>
  <c r="AK39" i="1"/>
  <c r="AB31" i="1"/>
  <c r="AE31" i="1"/>
  <c r="AO31" i="1"/>
  <c r="AK31" i="1"/>
  <c r="AL31" i="1"/>
  <c r="AU31" i="1"/>
  <c r="AT31" i="1" s="1"/>
  <c r="D31" i="1" s="1"/>
  <c r="AM31" i="1"/>
  <c r="AN31" i="1"/>
  <c r="AC26" i="1"/>
  <c r="AD26" i="1" s="1"/>
  <c r="AP50" i="1"/>
  <c r="AH50" i="1"/>
  <c r="AA50" i="1"/>
  <c r="AN49" i="1"/>
  <c r="AP45" i="1"/>
  <c r="AM44" i="1"/>
  <c r="AI43" i="1"/>
  <c r="AO42" i="1"/>
  <c r="AU41" i="1"/>
  <c r="AT41" i="1" s="1"/>
  <c r="AL41" i="1"/>
  <c r="AH46" i="1"/>
  <c r="AA46" i="1"/>
  <c r="AJ39" i="1"/>
  <c r="AO38" i="1"/>
  <c r="AK38" i="1"/>
  <c r="AL38" i="1"/>
  <c r="AU38" i="1"/>
  <c r="AT38" i="1" s="1"/>
  <c r="D38" i="1" s="1"/>
  <c r="AM38" i="1"/>
  <c r="AJ34" i="1"/>
  <c r="AM49" i="1"/>
  <c r="AI48" i="1"/>
  <c r="AO45" i="1"/>
  <c r="AU44" i="1"/>
  <c r="AT44" i="1" s="1"/>
  <c r="D44" i="1" s="1"/>
  <c r="AL44" i="1"/>
  <c r="AH43" i="1"/>
  <c r="AA43" i="1"/>
  <c r="AN42" i="1"/>
  <c r="AK41" i="1"/>
  <c r="AP46" i="1"/>
  <c r="AU39" i="1"/>
  <c r="AT39" i="1" s="1"/>
  <c r="D39" i="1" s="1"/>
  <c r="AI39" i="1"/>
  <c r="AP38" i="1"/>
  <c r="AO36" i="1"/>
  <c r="AM36" i="1"/>
  <c r="AN36" i="1"/>
  <c r="AP36" i="1"/>
  <c r="AH36" i="1"/>
  <c r="AI34" i="1"/>
  <c r="AB22" i="1"/>
  <c r="AC22" i="1" s="1"/>
  <c r="AD22" i="1" s="1"/>
  <c r="X25" i="1"/>
  <c r="AO30" i="1"/>
  <c r="AI30" i="1"/>
  <c r="AE26" i="1"/>
  <c r="AE25" i="1"/>
  <c r="AJ37" i="1"/>
  <c r="AT33" i="1"/>
  <c r="D33" i="1" s="1"/>
  <c r="AK33" i="1"/>
  <c r="AH32" i="1"/>
  <c r="AT30" i="1"/>
  <c r="D30" i="1" s="1"/>
  <c r="AJ30" i="1"/>
  <c r="AJ33" i="1"/>
  <c r="AP32" i="1"/>
  <c r="AH30" i="1"/>
  <c r="AO29" i="1"/>
  <c r="AI29" i="1"/>
  <c r="AN32" i="1"/>
  <c r="AI28" i="1"/>
  <c r="AI27" i="1"/>
  <c r="AI26" i="1"/>
  <c r="AI25" i="1"/>
  <c r="AI24" i="1"/>
  <c r="AI23" i="1"/>
  <c r="D16" i="1"/>
  <c r="D14" i="1"/>
  <c r="AB90" i="1" l="1"/>
  <c r="AC90" i="1" s="1"/>
  <c r="AD90" i="1" s="1"/>
  <c r="AE73" i="1"/>
  <c r="AB87" i="1"/>
  <c r="AC58" i="1"/>
  <c r="AD58" i="1" s="1"/>
  <c r="AB69" i="1"/>
  <c r="AC69" i="1" s="1"/>
  <c r="AD69" i="1" s="1"/>
  <c r="AF69" i="1" s="1"/>
  <c r="AG69" i="1" s="1"/>
  <c r="AF19" i="1"/>
  <c r="AG19" i="1" s="1"/>
  <c r="AB82" i="1"/>
  <c r="AC82" i="1" s="1"/>
  <c r="AD82" i="1" s="1"/>
  <c r="AF82" i="1" s="1"/>
  <c r="AB30" i="1"/>
  <c r="AC30" i="1" s="1"/>
  <c r="AD30" i="1" s="1"/>
  <c r="AF30" i="1" s="1"/>
  <c r="AG30" i="1" s="1"/>
  <c r="AE66" i="1"/>
  <c r="AC88" i="1"/>
  <c r="AD88" i="1" s="1"/>
  <c r="AF88" i="1" s="1"/>
  <c r="D24" i="1"/>
  <c r="AC36" i="1"/>
  <c r="AD36" i="1" s="1"/>
  <c r="AF36" i="1" s="1"/>
  <c r="AG36" i="1" s="1"/>
  <c r="AE76" i="1"/>
  <c r="AF76" i="1" s="1"/>
  <c r="AQ37" i="1"/>
  <c r="AV37" i="1" s="1"/>
  <c r="AC68" i="1"/>
  <c r="AD68" i="1" s="1"/>
  <c r="AF68" i="1" s="1"/>
  <c r="AG68" i="1" s="1"/>
  <c r="AB89" i="1"/>
  <c r="AC89" i="1" s="1"/>
  <c r="AD89" i="1" s="1"/>
  <c r="AF89" i="1" s="1"/>
  <c r="AB94" i="1"/>
  <c r="AC94" i="1" s="1"/>
  <c r="AD94" i="1" s="1"/>
  <c r="AF94" i="1" s="1"/>
  <c r="AB62" i="1"/>
  <c r="AC62" i="1" s="1"/>
  <c r="AD62" i="1" s="1"/>
  <c r="AF62" i="1" s="1"/>
  <c r="AG62" i="1" s="1"/>
  <c r="AC100" i="1"/>
  <c r="AD100" i="1" s="1"/>
  <c r="AC70" i="1"/>
  <c r="AD70" i="1" s="1"/>
  <c r="AC47" i="1"/>
  <c r="AD47" i="1" s="1"/>
  <c r="AF47" i="1" s="1"/>
  <c r="AG47" i="1" s="1"/>
  <c r="AE60" i="1"/>
  <c r="AQ80" i="1"/>
  <c r="AV80" i="1" s="1"/>
  <c r="AE98" i="1"/>
  <c r="AF98" i="1" s="1"/>
  <c r="AC95" i="1"/>
  <c r="AD95" i="1" s="1"/>
  <c r="AF95" i="1" s="1"/>
  <c r="AE52" i="1"/>
  <c r="AC96" i="1"/>
  <c r="AD96" i="1" s="1"/>
  <c r="D42" i="1"/>
  <c r="AB77" i="1"/>
  <c r="AC77" i="1" s="1"/>
  <c r="AD77" i="1" s="1"/>
  <c r="AF77" i="1" s="1"/>
  <c r="AE54" i="1"/>
  <c r="AE70" i="1"/>
  <c r="AE24" i="1"/>
  <c r="AC87" i="1"/>
  <c r="AD87" i="1" s="1"/>
  <c r="AF87" i="1" s="1"/>
  <c r="AE100" i="1"/>
  <c r="AC29" i="1"/>
  <c r="AD29" i="1" s="1"/>
  <c r="AQ75" i="1"/>
  <c r="AV75" i="1" s="1"/>
  <c r="AC80" i="1"/>
  <c r="AD80" i="1" s="1"/>
  <c r="AF80" i="1" s="1"/>
  <c r="AE91" i="1"/>
  <c r="AF91" i="1" s="1"/>
  <c r="AC39" i="1"/>
  <c r="AD39" i="1" s="1"/>
  <c r="AF39" i="1" s="1"/>
  <c r="AG39" i="1" s="1"/>
  <c r="AB32" i="1"/>
  <c r="AC32" i="1" s="1"/>
  <c r="AD32" i="1" s="1"/>
  <c r="AF32" i="1" s="1"/>
  <c r="AG32" i="1" s="1"/>
  <c r="AC53" i="1"/>
  <c r="AD53" i="1" s="1"/>
  <c r="AF53" i="1" s="1"/>
  <c r="AG53" i="1" s="1"/>
  <c r="D41" i="1"/>
  <c r="AQ87" i="1"/>
  <c r="AV87" i="1" s="1"/>
  <c r="AE74" i="1"/>
  <c r="AC93" i="1"/>
  <c r="AD93" i="1" s="1"/>
  <c r="AF93" i="1" s="1"/>
  <c r="AC28" i="1"/>
  <c r="AD28" i="1" s="1"/>
  <c r="AC67" i="1"/>
  <c r="AD67" i="1" s="1"/>
  <c r="AF67" i="1" s="1"/>
  <c r="AG67" i="1" s="1"/>
  <c r="AE83" i="1"/>
  <c r="AC52" i="1"/>
  <c r="AD52" i="1" s="1"/>
  <c r="AC83" i="1"/>
  <c r="AD83" i="1" s="1"/>
  <c r="AC72" i="1"/>
  <c r="AD72" i="1" s="1"/>
  <c r="AF72" i="1" s="1"/>
  <c r="AC51" i="1"/>
  <c r="AD51" i="1" s="1"/>
  <c r="AF51" i="1" s="1"/>
  <c r="AG51" i="1" s="1"/>
  <c r="AE33" i="1"/>
  <c r="AF33" i="1" s="1"/>
  <c r="AG33" i="1" s="1"/>
  <c r="AF17" i="1"/>
  <c r="AG17" i="1" s="1"/>
  <c r="AQ48" i="1"/>
  <c r="AV48" i="1" s="1"/>
  <c r="AQ54" i="1"/>
  <c r="D45" i="1"/>
  <c r="AE28" i="1"/>
  <c r="AE23" i="1"/>
  <c r="AB57" i="1"/>
  <c r="AC57" i="1" s="1"/>
  <c r="AD57" i="1" s="1"/>
  <c r="AF57" i="1" s="1"/>
  <c r="AG57" i="1" s="1"/>
  <c r="AQ70" i="1"/>
  <c r="AC92" i="1"/>
  <c r="AD92" i="1" s="1"/>
  <c r="AB79" i="1"/>
  <c r="AC79" i="1" s="1"/>
  <c r="AD79" i="1" s="1"/>
  <c r="AF79" i="1" s="1"/>
  <c r="AE102" i="1"/>
  <c r="AF102" i="1" s="1"/>
  <c r="AE96" i="1"/>
  <c r="AQ52" i="1"/>
  <c r="AV52" i="1" s="1"/>
  <c r="AF59" i="1"/>
  <c r="AG59" i="1" s="1"/>
  <c r="AC54" i="1"/>
  <c r="AD54" i="1" s="1"/>
  <c r="AV21" i="1"/>
  <c r="AC23" i="1"/>
  <c r="AD23" i="1" s="1"/>
  <c r="AC24" i="1"/>
  <c r="AD24" i="1" s="1"/>
  <c r="AQ69" i="1"/>
  <c r="AC66" i="1"/>
  <c r="AD66" i="1" s="1"/>
  <c r="AF66" i="1" s="1"/>
  <c r="AG66" i="1" s="1"/>
  <c r="AC60" i="1"/>
  <c r="AD60" i="1" s="1"/>
  <c r="AE61" i="1"/>
  <c r="AQ59" i="1"/>
  <c r="AV59" i="1" s="1"/>
  <c r="D55" i="1"/>
  <c r="D54" i="1"/>
  <c r="AV20" i="1"/>
  <c r="AQ67" i="1"/>
  <c r="AV67" i="1" s="1"/>
  <c r="AC61" i="1"/>
  <c r="AD61" i="1" s="1"/>
  <c r="AE35" i="1"/>
  <c r="D27" i="1"/>
  <c r="AE27" i="1"/>
  <c r="AQ23" i="1"/>
  <c r="AV23" i="1" s="1"/>
  <c r="AF78" i="1"/>
  <c r="AV17" i="1"/>
  <c r="AC35" i="1"/>
  <c r="AD35" i="1" s="1"/>
  <c r="AV19" i="1"/>
  <c r="AE29" i="1"/>
  <c r="AB49" i="1"/>
  <c r="AC49" i="1" s="1"/>
  <c r="AD49" i="1" s="1"/>
  <c r="AF49" i="1" s="1"/>
  <c r="AG49" i="1" s="1"/>
  <c r="AE37" i="1"/>
  <c r="AC31" i="1"/>
  <c r="AD31" i="1" s="1"/>
  <c r="AF31" i="1" s="1"/>
  <c r="AG31" i="1" s="1"/>
  <c r="AV18" i="1"/>
  <c r="AC27" i="1"/>
  <c r="AD27" i="1" s="1"/>
  <c r="AG64" i="1"/>
  <c r="AQ47" i="1"/>
  <c r="AV47" i="1" s="1"/>
  <c r="AQ96" i="1"/>
  <c r="AV96" i="1" s="1"/>
  <c r="AQ32" i="1"/>
  <c r="AV32" i="1" s="1"/>
  <c r="D48" i="1"/>
  <c r="AQ26" i="1"/>
  <c r="AQ39" i="1"/>
  <c r="AQ27" i="1"/>
  <c r="AQ29" i="1"/>
  <c r="AV29" i="1" s="1"/>
  <c r="AQ92" i="1"/>
  <c r="AV92" i="1" s="1"/>
  <c r="AQ35" i="1"/>
  <c r="AV35" i="1" s="1"/>
  <c r="AQ65" i="1"/>
  <c r="AQ63" i="1"/>
  <c r="D23" i="1"/>
  <c r="AQ42" i="1"/>
  <c r="AC56" i="1"/>
  <c r="AD56" i="1" s="1"/>
  <c r="AF56" i="1" s="1"/>
  <c r="AG56" i="1" s="1"/>
  <c r="AQ66" i="1"/>
  <c r="AV66" i="1" s="1"/>
  <c r="AQ60" i="1"/>
  <c r="AV60" i="1" s="1"/>
  <c r="AQ56" i="1"/>
  <c r="AE65" i="1"/>
  <c r="AB65" i="1"/>
  <c r="AC65" i="1" s="1"/>
  <c r="AD65" i="1" s="1"/>
  <c r="AE58" i="1"/>
  <c r="AF58" i="1" s="1"/>
  <c r="AG58" i="1" s="1"/>
  <c r="D52" i="1"/>
  <c r="D47" i="1"/>
  <c r="AQ51" i="1"/>
  <c r="AV51" i="1" s="1"/>
  <c r="D51" i="1"/>
  <c r="D50" i="1"/>
  <c r="AQ44" i="1"/>
  <c r="AV44" i="1" s="1"/>
  <c r="AQ43" i="1"/>
  <c r="AV43" i="1" s="1"/>
  <c r="D43" i="1"/>
  <c r="D26" i="1"/>
  <c r="AQ25" i="1"/>
  <c r="AV25" i="1" s="1"/>
  <c r="D25" i="1"/>
  <c r="AC25" i="1"/>
  <c r="AD25" i="1" s="1"/>
  <c r="AF25" i="1" s="1"/>
  <c r="AG25" i="1" s="1"/>
  <c r="AB38" i="1"/>
  <c r="AC38" i="1" s="1"/>
  <c r="AD38" i="1" s="1"/>
  <c r="AE38" i="1"/>
  <c r="AQ72" i="1"/>
  <c r="AV72" i="1" s="1"/>
  <c r="AQ84" i="1"/>
  <c r="AV84" i="1" s="1"/>
  <c r="AQ100" i="1"/>
  <c r="AV100" i="1" s="1"/>
  <c r="AC85" i="1"/>
  <c r="AD85" i="1" s="1"/>
  <c r="AF85" i="1" s="1"/>
  <c r="AC63" i="1"/>
  <c r="AD63" i="1" s="1"/>
  <c r="AF63" i="1" s="1"/>
  <c r="AG63" i="1" s="1"/>
  <c r="AQ73" i="1"/>
  <c r="AV73" i="1" s="1"/>
  <c r="AC37" i="1"/>
  <c r="AD37" i="1" s="1"/>
  <c r="AC74" i="1"/>
  <c r="AD74" i="1" s="1"/>
  <c r="AQ64" i="1"/>
  <c r="AV64" i="1" s="1"/>
  <c r="AF86" i="1"/>
  <c r="AQ62" i="1"/>
  <c r="AQ46" i="1"/>
  <c r="AV46" i="1" s="1"/>
  <c r="AQ76" i="1"/>
  <c r="AV76" i="1" s="1"/>
  <c r="AQ68" i="1"/>
  <c r="AV68" i="1" s="1"/>
  <c r="AQ104" i="1"/>
  <c r="AV104" i="1" s="1"/>
  <c r="AB84" i="1"/>
  <c r="AC84" i="1" s="1"/>
  <c r="AD84" i="1" s="1"/>
  <c r="AF84" i="1" s="1"/>
  <c r="AE92" i="1"/>
  <c r="AQ53" i="1"/>
  <c r="AV53" i="1" s="1"/>
  <c r="AB48" i="1"/>
  <c r="AC48" i="1" s="1"/>
  <c r="AD48" i="1" s="1"/>
  <c r="AE48" i="1"/>
  <c r="AF55" i="1"/>
  <c r="AG55" i="1" s="1"/>
  <c r="AQ93" i="1"/>
  <c r="AV93" i="1" s="1"/>
  <c r="AQ40" i="1"/>
  <c r="AB45" i="1"/>
  <c r="AC45" i="1" s="1"/>
  <c r="AD45" i="1" s="1"/>
  <c r="AE45" i="1"/>
  <c r="AB40" i="1"/>
  <c r="AC40" i="1" s="1"/>
  <c r="AD40" i="1" s="1"/>
  <c r="AE40" i="1"/>
  <c r="AB75" i="1"/>
  <c r="AC75" i="1" s="1"/>
  <c r="AD75" i="1" s="1"/>
  <c r="AE75" i="1"/>
  <c r="AF73" i="1"/>
  <c r="AQ22" i="1"/>
  <c r="AV22" i="1" s="1"/>
  <c r="AQ99" i="1"/>
  <c r="AV99" i="1" s="1"/>
  <c r="AQ38" i="1"/>
  <c r="AQ89" i="1"/>
  <c r="AV89" i="1" s="1"/>
  <c r="AQ101" i="1"/>
  <c r="AV101" i="1" s="1"/>
  <c r="AQ57" i="1"/>
  <c r="AQ55" i="1"/>
  <c r="AQ30" i="1"/>
  <c r="AV30" i="1" s="1"/>
  <c r="AQ34" i="1"/>
  <c r="AV34" i="1" s="1"/>
  <c r="AQ95" i="1"/>
  <c r="AV95" i="1" s="1"/>
  <c r="AQ28" i="1"/>
  <c r="AQ31" i="1"/>
  <c r="AV31" i="1" s="1"/>
  <c r="AQ49" i="1"/>
  <c r="AQ85" i="1"/>
  <c r="AV85" i="1" s="1"/>
  <c r="AQ61" i="1"/>
  <c r="AQ103" i="1"/>
  <c r="AV103" i="1" s="1"/>
  <c r="AQ36" i="1"/>
  <c r="AV36" i="1" s="1"/>
  <c r="AQ71" i="1"/>
  <c r="AQ97" i="1"/>
  <c r="AV97" i="1" s="1"/>
  <c r="AQ58" i="1"/>
  <c r="AV58" i="1" s="1"/>
  <c r="AQ33" i="1"/>
  <c r="AV33" i="1" s="1"/>
  <c r="AQ45" i="1"/>
  <c r="AQ88" i="1"/>
  <c r="AV88" i="1" s="1"/>
  <c r="AQ91" i="1"/>
  <c r="AV91" i="1" s="1"/>
  <c r="AQ41" i="1"/>
  <c r="AV41" i="1" s="1"/>
  <c r="AQ24" i="1"/>
  <c r="AV24" i="1" s="1"/>
  <c r="AQ77" i="1"/>
  <c r="AV77" i="1" s="1"/>
  <c r="AQ81" i="1"/>
  <c r="AV81" i="1" s="1"/>
  <c r="AQ83" i="1"/>
  <c r="AV83" i="1" s="1"/>
  <c r="AF101" i="1"/>
  <c r="AF103" i="1"/>
  <c r="AB46" i="1"/>
  <c r="AC46" i="1" s="1"/>
  <c r="AD46" i="1" s="1"/>
  <c r="AE46" i="1"/>
  <c r="AF104" i="1"/>
  <c r="AE44" i="1"/>
  <c r="AB44" i="1"/>
  <c r="AC44" i="1" s="1"/>
  <c r="AD44" i="1" s="1"/>
  <c r="AB43" i="1"/>
  <c r="AC43" i="1" s="1"/>
  <c r="AD43" i="1" s="1"/>
  <c r="AE43" i="1"/>
  <c r="AB41" i="1"/>
  <c r="AC41" i="1" s="1"/>
  <c r="AD41" i="1" s="1"/>
  <c r="AE41" i="1"/>
  <c r="AF71" i="1"/>
  <c r="AG71" i="1" s="1"/>
  <c r="AB50" i="1"/>
  <c r="AC50" i="1" s="1"/>
  <c r="AD50" i="1" s="1"/>
  <c r="AE50" i="1"/>
  <c r="AF99" i="1"/>
  <c r="AQ79" i="1"/>
  <c r="AV79" i="1" s="1"/>
  <c r="AF22" i="1"/>
  <c r="AG22" i="1" s="1"/>
  <c r="AQ50" i="1"/>
  <c r="AF34" i="1"/>
  <c r="AG34" i="1" s="1"/>
  <c r="AF26" i="1"/>
  <c r="AG26" i="1" s="1"/>
  <c r="AE42" i="1"/>
  <c r="AB42" i="1"/>
  <c r="AC42" i="1" s="1"/>
  <c r="AD42" i="1" s="1"/>
  <c r="AF97" i="1"/>
  <c r="AF90" i="1"/>
  <c r="AF100" i="1" l="1"/>
  <c r="AF70" i="1"/>
  <c r="AG70" i="1" s="1"/>
  <c r="AV70" i="1" s="1"/>
  <c r="AF74" i="1"/>
  <c r="AF60" i="1"/>
  <c r="AG60" i="1" s="1"/>
  <c r="AF29" i="1"/>
  <c r="AG29" i="1" s="1"/>
  <c r="AF96" i="1"/>
  <c r="AF54" i="1"/>
  <c r="AG54" i="1" s="1"/>
  <c r="AV54" i="1" s="1"/>
  <c r="AF52" i="1"/>
  <c r="AG52" i="1" s="1"/>
  <c r="AF83" i="1"/>
  <c r="AF24" i="1"/>
  <c r="AG24" i="1" s="1"/>
  <c r="AF23" i="1"/>
  <c r="AG23" i="1" s="1"/>
  <c r="AF28" i="1"/>
  <c r="AG28" i="1" s="1"/>
  <c r="AV28" i="1" s="1"/>
  <c r="AF61" i="1"/>
  <c r="AG61" i="1" s="1"/>
  <c r="AF92" i="1"/>
  <c r="AF41" i="1"/>
  <c r="AG41" i="1" s="1"/>
  <c r="AV71" i="1"/>
  <c r="AV69" i="1"/>
  <c r="AV56" i="1"/>
  <c r="AV49" i="1"/>
  <c r="AF35" i="1"/>
  <c r="AG35" i="1" s="1"/>
  <c r="AF46" i="1"/>
  <c r="AG46" i="1" s="1"/>
  <c r="AF38" i="1"/>
  <c r="AG38" i="1" s="1"/>
  <c r="AV38" i="1" s="1"/>
  <c r="AV39" i="1"/>
  <c r="AF27" i="1"/>
  <c r="AG27" i="1" s="1"/>
  <c r="AV27" i="1" s="1"/>
  <c r="AV26" i="1"/>
  <c r="AF37" i="1"/>
  <c r="AG37" i="1" s="1"/>
  <c r="AV55" i="1"/>
  <c r="AV57" i="1"/>
  <c r="AV62" i="1"/>
  <c r="AF65" i="1"/>
  <c r="AG65" i="1" s="1"/>
  <c r="AV65" i="1" s="1"/>
  <c r="AV61" i="1"/>
  <c r="AV45" i="1"/>
  <c r="AV63" i="1"/>
  <c r="AF45" i="1"/>
  <c r="AG45" i="1" s="1"/>
  <c r="AF75" i="1"/>
  <c r="AF48" i="1"/>
  <c r="AG48" i="1" s="1"/>
  <c r="AF40" i="1"/>
  <c r="AG40" i="1" s="1"/>
  <c r="AV40" i="1" s="1"/>
  <c r="AF43" i="1"/>
  <c r="AG43" i="1" s="1"/>
  <c r="AF42" i="1"/>
  <c r="AG42" i="1" s="1"/>
  <c r="AV42" i="1" s="1"/>
  <c r="AF50" i="1"/>
  <c r="AG50" i="1" s="1"/>
  <c r="AV50" i="1" s="1"/>
  <c r="AF44" i="1"/>
  <c r="AG44" i="1" s="1"/>
</calcChain>
</file>

<file path=xl/sharedStrings.xml><?xml version="1.0" encoding="utf-8"?>
<sst xmlns="http://schemas.openxmlformats.org/spreadsheetml/2006/main" count="280" uniqueCount="179">
  <si>
    <t>1 Olympic Plaza</t>
  </si>
  <si>
    <t>Colorado Springs, CO  80909</t>
  </si>
  <si>
    <t>(719) 866-4508</t>
  </si>
  <si>
    <t>Fax (719) 866-4741</t>
  </si>
  <si>
    <t>http://weightlifting.teamusa.org</t>
  </si>
  <si>
    <t>e-mail: usaw@usaweightlifting.org</t>
  </si>
  <si>
    <t>SCORESHEET</t>
  </si>
  <si>
    <t>Competition:</t>
  </si>
  <si>
    <t>Location:</t>
  </si>
  <si>
    <t>(city, state)</t>
  </si>
  <si>
    <t>Date:</t>
  </si>
  <si>
    <t>Group:</t>
  </si>
  <si>
    <t>Sanction #:</t>
  </si>
  <si>
    <t>Lot</t>
  </si>
  <si>
    <t>Member</t>
  </si>
  <si>
    <t>Wt</t>
  </si>
  <si>
    <t>First</t>
  </si>
  <si>
    <t>Last</t>
  </si>
  <si>
    <t>Year of</t>
  </si>
  <si>
    <t>Body</t>
  </si>
  <si>
    <t>Snatch</t>
  </si>
  <si>
    <t>Best</t>
  </si>
  <si>
    <t>Clean &amp; Jerk</t>
  </si>
  <si>
    <t>Sinclair Coefficient</t>
  </si>
  <si>
    <t>Age</t>
  </si>
  <si>
    <t>No.</t>
  </si>
  <si>
    <t>Gndr</t>
  </si>
  <si>
    <t>ID</t>
  </si>
  <si>
    <t>Div</t>
  </si>
  <si>
    <t>Class</t>
  </si>
  <si>
    <t>Name</t>
  </si>
  <si>
    <t>Birth</t>
  </si>
  <si>
    <t>Team</t>
  </si>
  <si>
    <t>Sna</t>
  </si>
  <si>
    <t>C&amp;J</t>
  </si>
  <si>
    <t>Total</t>
  </si>
  <si>
    <t>Place</t>
  </si>
  <si>
    <t>M/F A</t>
  </si>
  <si>
    <t>M/F b</t>
  </si>
  <si>
    <t>X</t>
  </si>
  <si>
    <t>AXsq</t>
  </si>
  <si>
    <t>S.C.1</t>
  </si>
  <si>
    <t>SC2</t>
  </si>
  <si>
    <t>SC</t>
  </si>
  <si>
    <t>Sinclair</t>
  </si>
  <si>
    <t xml:space="preserve">Malone-Meltzer Age Coefficients </t>
  </si>
  <si>
    <t>REFEREES</t>
  </si>
  <si>
    <t xml:space="preserve">MEET DIRECTOR </t>
  </si>
  <si>
    <t>Gary Valentine,M.A.</t>
  </si>
  <si>
    <t>DATE</t>
  </si>
  <si>
    <t>F</t>
  </si>
  <si>
    <t>M</t>
  </si>
  <si>
    <t>Fishkill, NY</t>
  </si>
  <si>
    <t>HUDSON VALLEY WINTER CLASSIC</t>
  </si>
  <si>
    <t>NYS WSO</t>
  </si>
  <si>
    <t>Adriana</t>
  </si>
  <si>
    <t>Ancilleri</t>
  </si>
  <si>
    <t>Long Island Weightlifting</t>
  </si>
  <si>
    <t>Gryphon Strength Barbell</t>
  </si>
  <si>
    <t>Angela</t>
  </si>
  <si>
    <t>Skarpelis</t>
  </si>
  <si>
    <t>Cuppa Joe Weightlifting</t>
  </si>
  <si>
    <t>Jasmine</t>
  </si>
  <si>
    <t>Nautel</t>
  </si>
  <si>
    <t>Sarah</t>
  </si>
  <si>
    <t>Gottlieb</t>
  </si>
  <si>
    <t>NY Weightlifting Academy</t>
  </si>
  <si>
    <t>Jessie</t>
  </si>
  <si>
    <t>Allen</t>
  </si>
  <si>
    <t>Darleen</t>
  </si>
  <si>
    <t>Alardo</t>
  </si>
  <si>
    <t>Marena</t>
  </si>
  <si>
    <t>Morales</t>
  </si>
  <si>
    <t>Alexandria</t>
  </si>
  <si>
    <t>Zikoyanis</t>
  </si>
  <si>
    <t>LaFonda</t>
  </si>
  <si>
    <t>Radcliffe</t>
  </si>
  <si>
    <t>Allie</t>
  </si>
  <si>
    <t>Wiseman</t>
  </si>
  <si>
    <t>Warwick Weightlifting Club</t>
  </si>
  <si>
    <t>Katarina</t>
  </si>
  <si>
    <t>Ramirez</t>
  </si>
  <si>
    <t>Catherine</t>
  </si>
  <si>
    <t>Young</t>
  </si>
  <si>
    <t>Victoria</t>
  </si>
  <si>
    <t>Ferreira</t>
  </si>
  <si>
    <t>Maryann</t>
  </si>
  <si>
    <t>Martinez</t>
  </si>
  <si>
    <t>Westerly Barbell Club</t>
  </si>
  <si>
    <t>Joelle</t>
  </si>
  <si>
    <t>von Bischoffshausen</t>
  </si>
  <si>
    <t>Mateo</t>
  </si>
  <si>
    <t>Jacob</t>
  </si>
  <si>
    <t>Trunzo</t>
  </si>
  <si>
    <t>Noah</t>
  </si>
  <si>
    <t>Nasar</t>
  </si>
  <si>
    <t>Shawn</t>
  </si>
  <si>
    <t>Sergio</t>
  </si>
  <si>
    <t>Castillo</t>
  </si>
  <si>
    <t>Timothy</t>
  </si>
  <si>
    <t>Luistro</t>
  </si>
  <si>
    <t>Michael</t>
  </si>
  <si>
    <t>Sardo</t>
  </si>
  <si>
    <t>Devin</t>
  </si>
  <si>
    <t>Budd</t>
  </si>
  <si>
    <t>Matthew</t>
  </si>
  <si>
    <t>Mitcheroney</t>
  </si>
  <si>
    <t>Garrett</t>
  </si>
  <si>
    <t>Blanton</t>
  </si>
  <si>
    <t>Richard</t>
  </si>
  <si>
    <t>Condon</t>
  </si>
  <si>
    <t>Lucas</t>
  </si>
  <si>
    <t>Workman</t>
  </si>
  <si>
    <t>Big Pull Barbell</t>
  </si>
  <si>
    <t>Stella</t>
  </si>
  <si>
    <t>Reyes</t>
  </si>
  <si>
    <t>Elilah</t>
  </si>
  <si>
    <t>Marquez</t>
  </si>
  <si>
    <t>Juliana</t>
  </si>
  <si>
    <t>Dilorenzo</t>
  </si>
  <si>
    <t>Brittany</t>
  </si>
  <si>
    <t>Rivera</t>
  </si>
  <si>
    <t>Adrien</t>
  </si>
  <si>
    <t>Gates</t>
  </si>
  <si>
    <t>Kayla</t>
  </si>
  <si>
    <t>Tote</t>
  </si>
  <si>
    <t>Gaby</t>
  </si>
  <si>
    <t>Maya</t>
  </si>
  <si>
    <t>Lora</t>
  </si>
  <si>
    <t>Chandra</t>
  </si>
  <si>
    <t>Rebecca</t>
  </si>
  <si>
    <t>Klima</t>
  </si>
  <si>
    <t>Brooke</t>
  </si>
  <si>
    <t>Hadgraft</t>
  </si>
  <si>
    <t>Carole</t>
  </si>
  <si>
    <t>Nasrallah</t>
  </si>
  <si>
    <t>Unattached</t>
  </si>
  <si>
    <t>87+</t>
  </si>
  <si>
    <t>Kelly</t>
  </si>
  <si>
    <t>Jenn</t>
  </si>
  <si>
    <t>Stow</t>
  </si>
  <si>
    <t>Laurie</t>
  </si>
  <si>
    <t>Colbourn</t>
  </si>
  <si>
    <t>Triton Barbell</t>
  </si>
  <si>
    <t>Shannon</t>
  </si>
  <si>
    <t>Dias</t>
  </si>
  <si>
    <t>FiveBar</t>
  </si>
  <si>
    <t>Mark</t>
  </si>
  <si>
    <t>Louros</t>
  </si>
  <si>
    <t>John</t>
  </si>
  <si>
    <t>Anderton</t>
  </si>
  <si>
    <t>Alec</t>
  </si>
  <si>
    <t>Paganuzzi</t>
  </si>
  <si>
    <t>James</t>
  </si>
  <si>
    <t>Fennell</t>
  </si>
  <si>
    <t>Kenneth</t>
  </si>
  <si>
    <t>Clarkson</t>
  </si>
  <si>
    <t>Lopez</t>
  </si>
  <si>
    <t>Kevin</t>
  </si>
  <si>
    <t>Sosa</t>
  </si>
  <si>
    <t>Christian</t>
  </si>
  <si>
    <t>Tsakanikas</t>
  </si>
  <si>
    <t>109+</t>
  </si>
  <si>
    <t>Charles</t>
  </si>
  <si>
    <t>Shames</t>
  </si>
  <si>
    <t>Jason</t>
  </si>
  <si>
    <t>Sweet</t>
  </si>
  <si>
    <t>Axis Strength</t>
  </si>
  <si>
    <t>Henry</t>
  </si>
  <si>
    <t>Cabral</t>
  </si>
  <si>
    <t>David</t>
  </si>
  <si>
    <t>Levine</t>
  </si>
  <si>
    <t>Lacuna</t>
  </si>
  <si>
    <t>Ben</t>
  </si>
  <si>
    <t>Wunder</t>
  </si>
  <si>
    <t>Ryan</t>
  </si>
  <si>
    <t>Hansen</t>
  </si>
  <si>
    <t>Daniel</t>
  </si>
  <si>
    <t>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</si>
</sst>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"/>
  </numFmts>
  <fonts count="21">
    <font>
      <sz val="10"/>
      <color rgb="FF000000"/>
      <name val="Arial"/>
    </font>
    <font>
      <sz val="10"/>
      <name val="Arial"/>
      <family val="2"/>
    </font>
    <font>
      <sz val="10"/>
      <color rgb="FF000080"/>
      <name val="Arial"/>
      <family val="2"/>
    </font>
    <font>
      <sz val="8"/>
      <color rgb="FF000080"/>
      <name val="Chicago"/>
    </font>
    <font>
      <sz val="8"/>
      <color rgb="FF000080"/>
      <name val="Arial"/>
      <family val="2"/>
    </font>
    <font>
      <u/>
      <sz val="8"/>
      <color rgb="FF000080"/>
      <name val="Arial"/>
      <family val="2"/>
    </font>
    <font>
      <b/>
      <sz val="14"/>
      <name val="Times New Roman"/>
      <family val="1"/>
    </font>
    <font>
      <b/>
      <sz val="8"/>
      <name val="Arial"/>
      <family val="2"/>
    </font>
    <font>
      <sz val="10"/>
      <name val="Times New Roman"/>
      <family val="1"/>
    </font>
    <font>
      <sz val="9"/>
      <color rgb="FF000000"/>
      <name val="Century Gothic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sz val="11"/>
      <name val="Arial"/>
      <family val="2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444444"/>
      <name val="Arial"/>
      <family val="2"/>
    </font>
    <font>
      <sz val="11"/>
      <color rgb="FF000000"/>
      <name val="Arial"/>
      <family val="2"/>
    </font>
    <font>
      <sz val="10"/>
      <color rgb="FF444444"/>
      <name val="Arial"/>
      <family val="2"/>
    </font>
    <font>
      <sz val="8"/>
      <name val="Arial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2"/>
        <bgColor rgb="FFFFFFFF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4" fillId="0" borderId="1"/>
  </cellStyleXfs>
  <cellXfs count="128">
    <xf numFmtId="0" fontId="0" fillId="0" borderId="0" xfId="0" applyFont="1" applyAlignment="1"/>
    <xf numFmtId="0" fontId="10" fillId="2" borderId="3" xfId="0" applyFont="1" applyFill="1" applyBorder="1"/>
    <xf numFmtId="0" fontId="10" fillId="2" borderId="4" xfId="0" applyFont="1" applyFill="1" applyBorder="1"/>
    <xf numFmtId="0" fontId="10" fillId="2" borderId="5" xfId="0" applyFont="1" applyFill="1" applyBorder="1"/>
    <xf numFmtId="0" fontId="10" fillId="2" borderId="6" xfId="0" applyFont="1" applyFill="1" applyBorder="1" applyAlignment="1">
      <alignment horizontal="center"/>
    </xf>
    <xf numFmtId="0" fontId="1" fillId="0" borderId="7" xfId="0" applyFont="1" applyBorder="1"/>
    <xf numFmtId="0" fontId="10" fillId="2" borderId="11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2" fillId="2" borderId="19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2" fillId="2" borderId="1" xfId="0" applyFont="1" applyFill="1" applyBorder="1"/>
    <xf numFmtId="0" fontId="4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49" fontId="8" fillId="2" borderId="1" xfId="0" applyNumberFormat="1" applyFont="1" applyFill="1" applyBorder="1"/>
    <xf numFmtId="49" fontId="6" fillId="2" borderId="1" xfId="0" applyNumberFormat="1" applyFont="1" applyFill="1" applyBorder="1" applyAlignment="1">
      <alignment horizontal="right"/>
    </xf>
    <xf numFmtId="49" fontId="8" fillId="2" borderId="16" xfId="0" applyNumberFormat="1" applyFont="1" applyFill="1" applyBorder="1"/>
    <xf numFmtId="0" fontId="6" fillId="2" borderId="1" xfId="0" applyFont="1" applyFill="1" applyBorder="1" applyAlignment="1">
      <alignment horizontal="right"/>
    </xf>
    <xf numFmtId="49" fontId="6" fillId="2" borderId="1" xfId="0" applyNumberFormat="1" applyFont="1" applyFill="1" applyBorder="1"/>
    <xf numFmtId="0" fontId="10" fillId="2" borderId="8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8" fillId="2" borderId="16" xfId="0" applyFont="1" applyFill="1" applyBorder="1"/>
    <xf numFmtId="0" fontId="8" fillId="2" borderId="18" xfId="0" applyFont="1" applyFill="1" applyBorder="1"/>
    <xf numFmtId="0" fontId="13" fillId="2" borderId="1" xfId="0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16" xfId="0" applyFont="1" applyFill="1" applyBorder="1"/>
    <xf numFmtId="0" fontId="0" fillId="0" borderId="0" xfId="0"/>
    <xf numFmtId="15" fontId="8" fillId="2" borderId="16" xfId="0" applyNumberFormat="1" applyFont="1" applyFill="1" applyBorder="1"/>
    <xf numFmtId="0" fontId="9" fillId="0" borderId="16" xfId="0" applyFont="1" applyBorder="1"/>
    <xf numFmtId="0" fontId="10" fillId="2" borderId="19" xfId="0" applyFont="1" applyFill="1" applyBorder="1" applyAlignment="1">
      <alignment horizontal="center"/>
    </xf>
    <xf numFmtId="0" fontId="16" fillId="0" borderId="19" xfId="0" applyFont="1" applyBorder="1" applyAlignment="1">
      <alignment horizontal="center" vertical="center"/>
    </xf>
    <xf numFmtId="0" fontId="0" fillId="0" borderId="1" xfId="0" applyFont="1" applyBorder="1" applyAlignment="1"/>
    <xf numFmtId="0" fontId="16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0" fillId="2" borderId="21" xfId="0" applyFont="1" applyFill="1" applyBorder="1" applyAlignment="1">
      <alignment horizontal="center"/>
    </xf>
    <xf numFmtId="0" fontId="12" fillId="0" borderId="19" xfId="0" applyFont="1" applyBorder="1" applyAlignment="1">
      <alignment horizontal="center" vertical="center"/>
    </xf>
    <xf numFmtId="164" fontId="12" fillId="0" borderId="19" xfId="0" applyNumberFormat="1" applyFont="1" applyBorder="1" applyAlignment="1">
      <alignment horizontal="center" vertical="center"/>
    </xf>
    <xf numFmtId="0" fontId="10" fillId="3" borderId="14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14" xfId="0" applyFont="1" applyFill="1" applyBorder="1"/>
    <xf numFmtId="0" fontId="10" fillId="3" borderId="5" xfId="0" applyFont="1" applyFill="1" applyBorder="1" applyAlignment="1">
      <alignment horizontal="center"/>
    </xf>
    <xf numFmtId="0" fontId="1" fillId="4" borderId="9" xfId="0" applyFont="1" applyFill="1" applyBorder="1"/>
    <xf numFmtId="0" fontId="1" fillId="4" borderId="7" xfId="0" applyFont="1" applyFill="1" applyBorder="1"/>
    <xf numFmtId="0" fontId="10" fillId="5" borderId="8" xfId="0" applyFont="1" applyFill="1" applyBorder="1"/>
    <xf numFmtId="0" fontId="1" fillId="4" borderId="8" xfId="0" applyFont="1" applyFill="1" applyBorder="1"/>
    <xf numFmtId="0" fontId="10" fillId="4" borderId="1" xfId="0" applyFont="1" applyFill="1" applyBorder="1"/>
    <xf numFmtId="0" fontId="1" fillId="4" borderId="13" xfId="0" applyFont="1" applyFill="1" applyBorder="1"/>
    <xf numFmtId="0" fontId="1" fillId="4" borderId="12" xfId="0" applyFont="1" applyFill="1" applyBorder="1"/>
    <xf numFmtId="0" fontId="1" fillId="4" borderId="1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0" fillId="5" borderId="8" xfId="0" applyFont="1" applyFill="1" applyBorder="1" applyAlignment="1">
      <alignment wrapText="1"/>
    </xf>
    <xf numFmtId="0" fontId="10" fillId="5" borderId="9" xfId="0" applyFont="1" applyFill="1" applyBorder="1" applyAlignment="1">
      <alignment wrapText="1"/>
    </xf>
    <xf numFmtId="0" fontId="1" fillId="4" borderId="7" xfId="0" applyFont="1" applyFill="1" applyBorder="1" applyAlignment="1">
      <alignment wrapText="1"/>
    </xf>
    <xf numFmtId="0" fontId="1" fillId="4" borderId="12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4" borderId="13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4" fontId="8" fillId="2" borderId="16" xfId="0" applyNumberFormat="1" applyFont="1" applyFill="1" applyBorder="1"/>
    <xf numFmtId="0" fontId="1" fillId="2" borderId="19" xfId="0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3" fillId="2" borderId="1" xfId="0" applyFont="1" applyFill="1" applyBorder="1" applyAlignment="1"/>
    <xf numFmtId="0" fontId="4" fillId="2" borderId="1" xfId="0" applyFont="1" applyFill="1" applyBorder="1" applyAlignment="1"/>
    <xf numFmtId="0" fontId="5" fillId="2" borderId="1" xfId="0" applyFont="1" applyFill="1" applyBorder="1" applyAlignment="1"/>
    <xf numFmtId="0" fontId="6" fillId="2" borderId="1" xfId="0" applyFont="1" applyFill="1" applyBorder="1" applyAlignment="1"/>
    <xf numFmtId="0" fontId="8" fillId="2" borderId="1" xfId="0" applyFont="1" applyFill="1" applyBorder="1" applyAlignment="1"/>
    <xf numFmtId="49" fontId="8" fillId="2" borderId="16" xfId="0" applyNumberFormat="1" applyFont="1" applyFill="1" applyBorder="1" applyAlignment="1"/>
    <xf numFmtId="49" fontId="8" fillId="2" borderId="1" xfId="0" applyNumberFormat="1" applyFont="1" applyFill="1" applyBorder="1" applyAlignment="1"/>
    <xf numFmtId="0" fontId="10" fillId="3" borderId="14" xfId="0" applyFont="1" applyFill="1" applyBorder="1" applyAlignment="1"/>
    <xf numFmtId="0" fontId="10" fillId="5" borderId="1" xfId="0" applyFont="1" applyFill="1" applyBorder="1" applyAlignment="1"/>
    <xf numFmtId="0" fontId="10" fillId="3" borderId="10" xfId="0" applyFont="1" applyFill="1" applyBorder="1" applyAlignment="1"/>
    <xf numFmtId="0" fontId="10" fillId="3" borderId="11" xfId="0" applyFont="1" applyFill="1" applyBorder="1" applyAlignment="1"/>
    <xf numFmtId="0" fontId="11" fillId="4" borderId="1" xfId="0" applyFont="1" applyFill="1" applyBorder="1" applyAlignment="1"/>
    <xf numFmtId="0" fontId="10" fillId="3" borderId="15" xfId="0" applyFont="1" applyFill="1" applyBorder="1" applyAlignment="1"/>
    <xf numFmtId="0" fontId="12" fillId="2" borderId="19" xfId="0" applyFont="1" applyFill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3" fillId="2" borderId="16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49" fontId="8" fillId="2" borderId="16" xfId="0" applyNumberFormat="1" applyFont="1" applyFill="1" applyBorder="1" applyAlignment="1">
      <alignment horizontal="left"/>
    </xf>
    <xf numFmtId="49" fontId="6" fillId="2" borderId="16" xfId="0" applyNumberFormat="1" applyFont="1" applyFill="1" applyBorder="1" applyAlignment="1">
      <alignment horizontal="left"/>
    </xf>
    <xf numFmtId="0" fontId="10" fillId="2" borderId="14" xfId="0" applyFont="1" applyFill="1" applyBorder="1" applyAlignment="1">
      <alignment horizontal="left"/>
    </xf>
    <xf numFmtId="0" fontId="10" fillId="2" borderId="11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 vertical="center"/>
    </xf>
    <xf numFmtId="0" fontId="12" fillId="2" borderId="19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12" fillId="6" borderId="19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0" fillId="0" borderId="20" xfId="0" applyNumberFormat="1" applyBorder="1" applyAlignment="1">
      <alignment horizontal="center"/>
    </xf>
    <xf numFmtId="1" fontId="20" fillId="0" borderId="20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1" fontId="0" fillId="0" borderId="20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49" fontId="8" fillId="2" borderId="16" xfId="0" applyNumberFormat="1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7" fillId="7" borderId="0" xfId="0" applyFont="1" applyFill="1" applyAlignment="1">
      <alignment horizontal="center" vertical="center"/>
    </xf>
    <xf numFmtId="49" fontId="8" fillId="2" borderId="18" xfId="0" applyNumberFormat="1" applyFont="1" applyFill="1" applyBorder="1" applyAlignment="1">
      <alignment horizontal="center"/>
    </xf>
    <xf numFmtId="0" fontId="1" fillId="0" borderId="18" xfId="0" applyFont="1" applyBorder="1" applyAlignment="1"/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8" fillId="2" borderId="17" xfId="0" applyFont="1" applyFill="1" applyBorder="1" applyAlignment="1"/>
    <xf numFmtId="0" fontId="1" fillId="0" borderId="2" xfId="0" applyFont="1" applyBorder="1" applyAlignment="1"/>
  </cellXfs>
  <cellStyles count="2">
    <cellStyle name="Normal" xfId="0" builtinId="0"/>
    <cellStyle name="Normal 2" xfId="1" xr:uid="{CD671DAC-C373-A94A-8520-5D5454DE51A1}"/>
  </cellStyles>
  <dxfs count="2"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47625</xdr:rowOff>
    </xdr:from>
    <xdr:ext cx="4343400" cy="3429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174300" y="3608550"/>
          <a:ext cx="4343400" cy="342900"/>
        </a:xfrm>
        <a:prstGeom prst="rect">
          <a:avLst/>
        </a:prstGeom>
      </xdr:spPr>
      <xdr:txBody>
        <a:bodyPr>
          <a:prstTxWarp prst="textPlain">
            <a:avLst/>
          </a:prstTxWarp>
        </a:bodyPr>
        <a:lstStyle/>
        <a:p>
          <a:pPr lvl="0" algn="ctr"/>
          <a:r>
            <a:rPr b="1" i="0">
              <a:ln w="9525" cap="flat" cmpd="sng">
                <a:solidFill>
                  <a:srgbClr val="0033CC"/>
                </a:solidFill>
                <a:prstDash val="solid"/>
                <a:round/>
                <a:headEnd type="none" w="sm" len="sm"/>
                <a:tailEnd type="none" w="sm" len="sm"/>
              </a:ln>
              <a:solidFill>
                <a:schemeClr val="dk2"/>
              </a:solidFill>
              <a:latin typeface="Arial"/>
            </a:rPr>
            <a:t>USA  WEIGHTLIFTING</a:t>
          </a:r>
        </a:p>
      </xdr:txBody>
    </xdr:sp>
    <xdr:clientData fLocksWithSheet="0"/>
  </xdr:oneCellAnchor>
  <xdr:oneCellAnchor>
    <xdr:from>
      <xdr:col>7</xdr:col>
      <xdr:colOff>19050</xdr:colOff>
      <xdr:row>3</xdr:row>
      <xdr:rowOff>0</xdr:rowOff>
    </xdr:from>
    <xdr:ext cx="4286250" cy="14287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207638" y="3713325"/>
          <a:ext cx="4276725" cy="133350"/>
        </a:xfrm>
        <a:prstGeom prst="rect">
          <a:avLst/>
        </a:prstGeom>
      </xdr:spPr>
      <xdr:txBody>
        <a:bodyPr>
          <a:prstTxWarp prst="textPlain">
            <a:avLst/>
          </a:prstTxWarp>
        </a:bodyPr>
        <a:lstStyle/>
        <a:p>
          <a:pPr lvl="0" algn="ctr"/>
          <a:r>
            <a:rPr b="0" i="0">
              <a:ln w="9525" cap="flat" cmpd="sng">
                <a:solidFill>
                  <a:srgbClr val="0033CC"/>
                </a:solidFill>
                <a:prstDash val="solid"/>
                <a:round/>
                <a:headEnd type="none" w="sm" len="sm"/>
                <a:tailEnd type="none" w="sm" len="sm"/>
              </a:ln>
              <a:solidFill>
                <a:schemeClr val="dk2"/>
              </a:solidFill>
              <a:latin typeface="Arial"/>
            </a:rPr>
            <a:t>The National Governing Body for Weightlifting in the United States</a:t>
          </a:r>
        </a:p>
      </xdr:txBody>
    </xdr:sp>
    <xdr:clientData fLocksWithSheet="0"/>
  </xdr:oneCellAnchor>
  <xdr:oneCellAnchor>
    <xdr:from>
      <xdr:col>0</xdr:col>
      <xdr:colOff>0</xdr:colOff>
      <xdr:row>0</xdr:row>
      <xdr:rowOff>28575</xdr:rowOff>
    </xdr:from>
    <xdr:ext cx="1371600" cy="12001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  <a:ext uri="{147F2762-F138-4A5C-976F-8EAC2B608ADB}">
              <a16:predDERef xmlns:a16="http://schemas.microsoft.com/office/drawing/2014/main" pre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"/>
          <a:ext cx="1371600" cy="1200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eightlifting.teamus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28"/>
  <sheetViews>
    <sheetView tabSelected="1" zoomScale="115" zoomScaleNormal="115" workbookViewId="0">
      <selection activeCell="A66" sqref="A66:XFD66"/>
    </sheetView>
  </sheetViews>
  <sheetFormatPr defaultColWidth="14.44140625" defaultRowHeight="15" customHeight="1"/>
  <cols>
    <col min="1" max="1" width="3.6640625" customWidth="1"/>
    <col min="2" max="2" width="3.109375" customWidth="1"/>
    <col min="3" max="3" width="9" customWidth="1"/>
    <col min="4" max="4" width="6.44140625" customWidth="1"/>
    <col min="5" max="5" width="5.77734375" customWidth="1"/>
    <col min="6" max="6" width="10.109375" customWidth="1"/>
    <col min="7" max="7" width="14.44140625" customWidth="1"/>
    <col min="8" max="8" width="5.44140625" customWidth="1"/>
    <col min="9" max="9" width="3.77734375" customWidth="1"/>
    <col min="10" max="10" width="23.109375" style="100" customWidth="1"/>
    <col min="11" max="11" width="6.44140625" customWidth="1"/>
    <col min="12" max="12" width="5.33203125" customWidth="1"/>
    <col min="13" max="19" width="4.77734375" customWidth="1"/>
    <col min="20" max="20" width="5.44140625" customWidth="1"/>
    <col min="21" max="21" width="3.44140625" style="120" customWidth="1"/>
    <col min="22" max="27" width="4.6640625" hidden="1" customWidth="1"/>
    <col min="28" max="29" width="12.109375" hidden="1" customWidth="1"/>
    <col min="30" max="30" width="11.44140625" hidden="1" customWidth="1"/>
    <col min="31" max="31" width="4.6640625" hidden="1" customWidth="1"/>
    <col min="32" max="32" width="0.109375" customWidth="1"/>
    <col min="33" max="33" width="16.44140625" customWidth="1"/>
    <col min="34" max="43" width="6.77734375" hidden="1" customWidth="1"/>
    <col min="44" max="47" width="9.109375" hidden="1" customWidth="1"/>
    <col min="48" max="48" width="15.44140625" customWidth="1"/>
  </cols>
  <sheetData>
    <row r="1" spans="1:48" ht="12.75" customHeight="1">
      <c r="A1" s="9"/>
      <c r="B1" s="9"/>
      <c r="C1" s="9"/>
      <c r="D1" s="9"/>
      <c r="E1" s="9"/>
      <c r="F1" s="9"/>
      <c r="G1" s="9"/>
      <c r="H1" s="9"/>
      <c r="I1" s="9"/>
      <c r="J1" s="89"/>
      <c r="K1" s="9"/>
      <c r="L1" s="9"/>
      <c r="M1" s="9"/>
      <c r="N1" s="9"/>
      <c r="O1" s="9"/>
      <c r="P1" s="9"/>
      <c r="Q1" s="9"/>
      <c r="R1" s="9"/>
      <c r="S1" s="10"/>
      <c r="T1" s="10"/>
      <c r="U1" s="112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8"/>
      <c r="AS1" s="68"/>
      <c r="AT1" s="68"/>
      <c r="AU1" s="68"/>
      <c r="AV1" s="69" t="s">
        <v>0</v>
      </c>
    </row>
    <row r="2" spans="1:48" ht="12.75" customHeight="1">
      <c r="A2" s="9"/>
      <c r="B2" s="9"/>
      <c r="C2" s="9"/>
      <c r="D2" s="9"/>
      <c r="E2" s="9"/>
      <c r="F2" s="9"/>
      <c r="G2" s="9"/>
      <c r="H2" s="9"/>
      <c r="I2" s="9"/>
      <c r="J2" s="89"/>
      <c r="K2" s="9"/>
      <c r="L2" s="9"/>
      <c r="M2" s="9"/>
      <c r="N2" s="9"/>
      <c r="O2" s="9"/>
      <c r="P2" s="9"/>
      <c r="Q2" s="9"/>
      <c r="R2" s="9"/>
      <c r="S2" s="10"/>
      <c r="T2" s="10"/>
      <c r="U2" s="112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8"/>
      <c r="AS2" s="68"/>
      <c r="AT2" s="68"/>
      <c r="AU2" s="68"/>
      <c r="AV2" s="69" t="s">
        <v>1</v>
      </c>
    </row>
    <row r="3" spans="1:48" ht="12.75" customHeight="1">
      <c r="A3" s="9"/>
      <c r="B3" s="9"/>
      <c r="C3" s="9"/>
      <c r="D3" s="9"/>
      <c r="E3" s="9"/>
      <c r="F3" s="9"/>
      <c r="G3" s="9"/>
      <c r="H3" s="9"/>
      <c r="I3" s="9"/>
      <c r="J3" s="89"/>
      <c r="K3" s="9"/>
      <c r="L3" s="9"/>
      <c r="M3" s="9"/>
      <c r="N3" s="9"/>
      <c r="O3" s="9"/>
      <c r="P3" s="9"/>
      <c r="Q3" s="9"/>
      <c r="R3" s="9"/>
      <c r="S3" s="10"/>
      <c r="T3" s="10"/>
      <c r="U3" s="112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8"/>
      <c r="AS3" s="68"/>
      <c r="AT3" s="68"/>
      <c r="AU3" s="68"/>
      <c r="AV3" s="69" t="s">
        <v>2</v>
      </c>
    </row>
    <row r="4" spans="1:48" ht="12.75" customHeight="1">
      <c r="A4" s="9"/>
      <c r="B4" s="9"/>
      <c r="C4" s="9"/>
      <c r="D4" s="9"/>
      <c r="E4" s="9"/>
      <c r="F4" s="9"/>
      <c r="G4" s="9"/>
      <c r="H4" s="9"/>
      <c r="I4" s="9"/>
      <c r="J4" s="89"/>
      <c r="K4" s="9"/>
      <c r="L4" s="9"/>
      <c r="M4" s="9"/>
      <c r="N4" s="9"/>
      <c r="O4" s="9"/>
      <c r="P4" s="9"/>
      <c r="Q4" s="9"/>
      <c r="R4" s="9"/>
      <c r="S4" s="10"/>
      <c r="T4" s="10"/>
      <c r="U4" s="112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8"/>
      <c r="AS4" s="68"/>
      <c r="AT4" s="68"/>
      <c r="AU4" s="68"/>
      <c r="AV4" s="69" t="s">
        <v>3</v>
      </c>
    </row>
    <row r="5" spans="1:48" ht="12.75" customHeight="1">
      <c r="A5" s="9"/>
      <c r="B5" s="9"/>
      <c r="C5" s="9"/>
      <c r="D5" s="9"/>
      <c r="E5" s="9"/>
      <c r="F5" s="9"/>
      <c r="G5" s="9"/>
      <c r="H5" s="9"/>
      <c r="I5" s="9"/>
      <c r="J5" s="89"/>
      <c r="K5" s="9"/>
      <c r="L5" s="9"/>
      <c r="M5" s="9"/>
      <c r="N5" s="9"/>
      <c r="O5" s="9"/>
      <c r="P5" s="9"/>
      <c r="Q5" s="9"/>
      <c r="R5" s="9"/>
      <c r="S5" s="11"/>
      <c r="T5" s="11"/>
      <c r="U5" s="113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68"/>
      <c r="AS5" s="68"/>
      <c r="AT5" s="68"/>
      <c r="AU5" s="68"/>
      <c r="AV5" s="71" t="s">
        <v>4</v>
      </c>
    </row>
    <row r="6" spans="1:48" ht="12.75" customHeight="1">
      <c r="A6" s="9"/>
      <c r="B6" s="9"/>
      <c r="C6" s="9"/>
      <c r="D6" s="9"/>
      <c r="E6" s="9"/>
      <c r="F6" s="9"/>
      <c r="G6" s="9"/>
      <c r="H6" s="9"/>
      <c r="I6" s="9"/>
      <c r="J6" s="89"/>
      <c r="K6" s="9"/>
      <c r="L6" s="9"/>
      <c r="M6" s="9"/>
      <c r="N6" s="9"/>
      <c r="O6" s="9"/>
      <c r="P6" s="9"/>
      <c r="Q6" s="9"/>
      <c r="R6" s="9"/>
      <c r="S6" s="11"/>
      <c r="T6" s="11"/>
      <c r="U6" s="113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68"/>
      <c r="AS6" s="68"/>
      <c r="AT6" s="68"/>
      <c r="AU6" s="68"/>
      <c r="AV6" s="69" t="s">
        <v>5</v>
      </c>
    </row>
    <row r="7" spans="1:48" ht="12.75" customHeight="1">
      <c r="A7" s="9"/>
      <c r="B7" s="9"/>
      <c r="C7" s="12"/>
      <c r="D7" s="13"/>
      <c r="E7" s="12"/>
      <c r="F7" s="12"/>
      <c r="G7" s="12"/>
      <c r="H7" s="124" t="s">
        <v>6</v>
      </c>
      <c r="I7" s="125"/>
      <c r="J7" s="125"/>
      <c r="K7" s="125"/>
      <c r="L7" s="125"/>
      <c r="M7" s="125"/>
      <c r="N7" s="125"/>
      <c r="O7" s="125"/>
      <c r="P7" s="125"/>
      <c r="Q7" s="12"/>
      <c r="R7" s="12"/>
      <c r="S7" s="12"/>
      <c r="T7" s="12"/>
      <c r="U7" s="114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68"/>
      <c r="AS7" s="68"/>
      <c r="AT7" s="68"/>
      <c r="AU7" s="68"/>
      <c r="AV7" s="72"/>
    </row>
    <row r="8" spans="1:48" ht="14.25" customHeight="1">
      <c r="A8" s="14"/>
      <c r="B8" s="14"/>
      <c r="C8" s="14"/>
      <c r="D8" s="14"/>
      <c r="E8" s="14"/>
      <c r="F8" s="14"/>
      <c r="G8" s="34"/>
      <c r="H8" s="14"/>
      <c r="I8" s="14"/>
      <c r="J8" s="90"/>
      <c r="K8" s="14"/>
      <c r="L8" s="14"/>
      <c r="M8" s="14"/>
      <c r="N8" s="14"/>
      <c r="O8" s="14"/>
      <c r="P8" s="14"/>
      <c r="Q8" s="14"/>
      <c r="R8" s="14"/>
      <c r="S8" s="14"/>
      <c r="T8" s="14"/>
      <c r="U8" s="115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</row>
    <row r="9" spans="1:48" ht="15.75" customHeight="1">
      <c r="A9" s="15"/>
      <c r="B9" s="15"/>
      <c r="C9" s="15"/>
      <c r="D9" s="16" t="s">
        <v>7</v>
      </c>
      <c r="E9" s="17" t="s">
        <v>53</v>
      </c>
      <c r="F9" s="17"/>
      <c r="G9" s="24"/>
      <c r="H9" s="17"/>
      <c r="I9" s="17"/>
      <c r="J9" s="91"/>
      <c r="K9" s="17"/>
      <c r="L9" s="17"/>
      <c r="M9" s="15"/>
      <c r="N9" s="15"/>
      <c r="O9" s="16" t="s">
        <v>8</v>
      </c>
      <c r="P9" s="15" t="s">
        <v>9</v>
      </c>
      <c r="Q9" s="15"/>
      <c r="R9" s="17" t="s">
        <v>52</v>
      </c>
      <c r="S9" s="17"/>
      <c r="T9" s="17"/>
      <c r="U9" s="116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74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3"/>
      <c r="AS9" s="73"/>
      <c r="AT9" s="73"/>
      <c r="AU9" s="73"/>
      <c r="AV9" s="75"/>
    </row>
    <row r="10" spans="1:48" ht="17.25" customHeight="1">
      <c r="A10" s="126">
        <v>2022</v>
      </c>
      <c r="B10" s="127"/>
      <c r="C10" s="14"/>
      <c r="D10" s="18" t="s">
        <v>10</v>
      </c>
      <c r="E10" s="63"/>
      <c r="F10" s="30">
        <v>44576</v>
      </c>
      <c r="G10" s="24"/>
      <c r="H10" s="19" t="s">
        <v>11</v>
      </c>
      <c r="I10" s="19"/>
      <c r="J10" s="92" t="s">
        <v>54</v>
      </c>
      <c r="K10" s="122"/>
      <c r="L10" s="123"/>
      <c r="M10" s="15"/>
      <c r="N10" s="15"/>
      <c r="O10" s="16" t="s">
        <v>12</v>
      </c>
      <c r="P10" s="31"/>
      <c r="Q10" s="17"/>
      <c r="R10" s="17"/>
      <c r="S10" s="17"/>
      <c r="T10" s="17"/>
      <c r="U10" s="116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74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3"/>
      <c r="AS10" s="73"/>
      <c r="AT10" s="73"/>
      <c r="AU10" s="73"/>
      <c r="AV10" s="73"/>
    </row>
    <row r="11" spans="1:48" ht="12" customHeight="1" thickBot="1">
      <c r="A11" s="14"/>
      <c r="B11" s="14"/>
      <c r="C11" s="14"/>
      <c r="D11" s="14"/>
      <c r="E11" s="14"/>
      <c r="F11" s="14"/>
      <c r="H11" s="14"/>
      <c r="I11" s="14"/>
      <c r="J11" s="90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15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</row>
    <row r="12" spans="1:48" ht="11.25" customHeight="1" thickBot="1">
      <c r="A12" s="20" t="s">
        <v>13</v>
      </c>
      <c r="B12" s="21"/>
      <c r="C12" s="22" t="s">
        <v>14</v>
      </c>
      <c r="D12" s="40"/>
      <c r="E12" s="21" t="s">
        <v>15</v>
      </c>
      <c r="F12" s="20" t="s">
        <v>16</v>
      </c>
      <c r="G12" s="32" t="s">
        <v>17</v>
      </c>
      <c r="H12" s="21" t="s">
        <v>18</v>
      </c>
      <c r="I12" s="42"/>
      <c r="J12" s="93"/>
      <c r="K12" s="21" t="s">
        <v>19</v>
      </c>
      <c r="L12" s="1"/>
      <c r="M12" s="2" t="s">
        <v>20</v>
      </c>
      <c r="N12" s="3"/>
      <c r="O12" s="43" t="s">
        <v>21</v>
      </c>
      <c r="P12" s="4"/>
      <c r="Q12" s="4" t="s">
        <v>22</v>
      </c>
      <c r="R12" s="4"/>
      <c r="S12" s="40" t="s">
        <v>21</v>
      </c>
      <c r="T12" s="40"/>
      <c r="U12" s="21"/>
      <c r="V12" s="46"/>
      <c r="W12" s="44"/>
      <c r="X12" s="45"/>
      <c r="Y12" s="46"/>
      <c r="Z12" s="44"/>
      <c r="AA12" s="45"/>
      <c r="AB12" s="47"/>
      <c r="AC12" s="44" t="s">
        <v>23</v>
      </c>
      <c r="AD12" s="44"/>
      <c r="AE12" s="44"/>
      <c r="AF12" s="5"/>
      <c r="AG12" s="76"/>
      <c r="AH12" s="54"/>
      <c r="AI12" s="55"/>
      <c r="AJ12" s="55"/>
      <c r="AK12" s="55"/>
      <c r="AL12" s="55"/>
      <c r="AM12" s="55"/>
      <c r="AN12" s="55"/>
      <c r="AO12" s="55"/>
      <c r="AP12" s="55"/>
      <c r="AQ12" s="56"/>
      <c r="AR12" s="77"/>
      <c r="AS12" s="77"/>
      <c r="AT12" s="77"/>
      <c r="AU12" s="77"/>
      <c r="AV12" s="78" t="s">
        <v>24</v>
      </c>
    </row>
    <row r="13" spans="1:48" s="34" customFormat="1" ht="11.25" customHeight="1">
      <c r="A13" s="102" t="s">
        <v>25</v>
      </c>
      <c r="B13" s="6" t="s">
        <v>26</v>
      </c>
      <c r="C13" s="6" t="s">
        <v>27</v>
      </c>
      <c r="D13" s="41" t="s">
        <v>28</v>
      </c>
      <c r="E13" s="6" t="s">
        <v>29</v>
      </c>
      <c r="F13" s="23" t="s">
        <v>30</v>
      </c>
      <c r="G13" s="37" t="s">
        <v>30</v>
      </c>
      <c r="H13" s="6" t="s">
        <v>31</v>
      </c>
      <c r="I13" s="41" t="s">
        <v>24</v>
      </c>
      <c r="J13" s="94" t="s">
        <v>32</v>
      </c>
      <c r="K13" s="6" t="s">
        <v>15</v>
      </c>
      <c r="L13" s="21">
        <v>1</v>
      </c>
      <c r="M13" s="21">
        <v>2</v>
      </c>
      <c r="N13" s="21">
        <v>3</v>
      </c>
      <c r="O13" s="40" t="s">
        <v>33</v>
      </c>
      <c r="P13" s="21">
        <v>1</v>
      </c>
      <c r="Q13" s="21">
        <v>2</v>
      </c>
      <c r="R13" s="21">
        <v>3</v>
      </c>
      <c r="S13" s="41" t="s">
        <v>34</v>
      </c>
      <c r="T13" s="41" t="s">
        <v>35</v>
      </c>
      <c r="U13" s="6" t="s">
        <v>36</v>
      </c>
      <c r="V13" s="50"/>
      <c r="W13" s="48" t="s">
        <v>37</v>
      </c>
      <c r="X13" s="49"/>
      <c r="Y13" s="50"/>
      <c r="Z13" s="48" t="s">
        <v>38</v>
      </c>
      <c r="AA13" s="49"/>
      <c r="AB13" s="51" t="s">
        <v>39</v>
      </c>
      <c r="AC13" s="52" t="s">
        <v>40</v>
      </c>
      <c r="AD13" s="53" t="s">
        <v>41</v>
      </c>
      <c r="AE13" s="53" t="s">
        <v>42</v>
      </c>
      <c r="AF13" s="7" t="s">
        <v>43</v>
      </c>
      <c r="AG13" s="79" t="s">
        <v>44</v>
      </c>
      <c r="AH13" s="57"/>
      <c r="AI13" s="58"/>
      <c r="AJ13" s="58"/>
      <c r="AK13" s="58"/>
      <c r="AL13" s="80" t="s">
        <v>45</v>
      </c>
      <c r="AM13" s="58"/>
      <c r="AN13" s="58"/>
      <c r="AO13" s="58"/>
      <c r="AP13" s="58"/>
      <c r="AQ13" s="59"/>
      <c r="AR13" s="77"/>
      <c r="AS13" s="77"/>
      <c r="AT13" s="77"/>
      <c r="AU13" s="77"/>
      <c r="AV13" s="81" t="s">
        <v>44</v>
      </c>
    </row>
    <row r="14" spans="1:48" s="29" customFormat="1" ht="13.5" customHeight="1">
      <c r="A14" s="111">
        <v>39</v>
      </c>
      <c r="B14" s="109" t="s">
        <v>50</v>
      </c>
      <c r="C14" s="106">
        <v>1059434</v>
      </c>
      <c r="D14" s="104" t="str">
        <f t="shared" ref="D14:D22" si="0">IF(B14="F",AR14,AT14)</f>
        <v>Y16</v>
      </c>
      <c r="E14" s="64">
        <v>45</v>
      </c>
      <c r="F14" s="65" t="s">
        <v>55</v>
      </c>
      <c r="G14" s="65" t="s">
        <v>56</v>
      </c>
      <c r="H14" s="64">
        <v>2005</v>
      </c>
      <c r="I14" s="8">
        <f t="shared" ref="I14:I22" si="1">IF(AND(H14&lt;&gt;"",H14&lt;&gt;0),A$10-H14,"")</f>
        <v>17</v>
      </c>
      <c r="J14" s="95" t="s">
        <v>57</v>
      </c>
      <c r="K14" s="8">
        <v>44.2</v>
      </c>
      <c r="L14" s="8">
        <v>26</v>
      </c>
      <c r="M14" s="8">
        <v>28</v>
      </c>
      <c r="N14" s="8">
        <v>30</v>
      </c>
      <c r="O14" s="101">
        <f t="shared" ref="O14:O21" si="2">IF(L14&lt;&gt;"",MAX(L14:N14),"")</f>
        <v>30</v>
      </c>
      <c r="P14" s="8">
        <v>34</v>
      </c>
      <c r="Q14" s="8">
        <v>37</v>
      </c>
      <c r="R14" s="8">
        <v>40</v>
      </c>
      <c r="S14" s="101">
        <f t="shared" ref="S14:S21" si="3">IF(P14&lt;&gt;"",MAX(P14:R14),"")</f>
        <v>40</v>
      </c>
      <c r="T14" s="8">
        <f t="shared" ref="T14:T19" si="4">IF(O14&lt;&gt;"",SUM(O14,S14),"")</f>
        <v>70</v>
      </c>
      <c r="U14" s="8">
        <v>1</v>
      </c>
      <c r="V14" s="8">
        <f t="shared" ref="V14:V21" si="5">IF(B14="M",0.75194503,0)</f>
        <v>0</v>
      </c>
      <c r="W14" s="8">
        <f t="shared" ref="W14:W21" si="6">IF(B14="F",0.783497476,0)</f>
        <v>0.78349747599999997</v>
      </c>
      <c r="X14" s="38">
        <f t="shared" ref="X14:X21" si="7">MAX(V14:W14)</f>
        <v>0.78349747599999997</v>
      </c>
      <c r="Y14" s="8">
        <f t="shared" ref="Y14:Y21" si="8">IF(B14="M",175.508,0)</f>
        <v>0</v>
      </c>
      <c r="Z14" s="8">
        <f t="shared" ref="Z14:Z21" si="9">IF(B14="F",153.655,0)</f>
        <v>153.655</v>
      </c>
      <c r="AA14" s="38">
        <f t="shared" ref="AA14:AA21" si="10">MAX(Y14:Z14)</f>
        <v>153.655</v>
      </c>
      <c r="AB14" s="39">
        <f t="shared" ref="AB14:AB21" si="11">LOG10(K14/AA14)</f>
        <v>-0.54112442760307611</v>
      </c>
      <c r="AC14" s="38">
        <f t="shared" ref="AC14:AC21" si="12">X14*AB14*AB14</f>
        <v>0.22942031969086002</v>
      </c>
      <c r="AD14" s="39">
        <f t="shared" ref="AD14:AD21" si="13">POWER(10,AC14)</f>
        <v>1.6959784113809471</v>
      </c>
      <c r="AE14" s="38">
        <f t="shared" ref="AE14:AE21" si="14">IF(K14&gt;AA14,1,0)</f>
        <v>0</v>
      </c>
      <c r="AF14" s="39">
        <f t="shared" ref="AF14:AF21" si="15">IF(AE14=0,MAX(AD14:AE14),1)</f>
        <v>1.6959784113809471</v>
      </c>
      <c r="AG14" s="82">
        <f t="shared" ref="AG14:AG21" si="16">IF(T14&lt;&gt;"",T14*AF14,"")</f>
        <v>118.71848879666629</v>
      </c>
      <c r="AH14" s="82">
        <f t="shared" ref="AH14:AH21" si="17">IF(I14=A$10,0,IF(I14=90,3.571,IF(I14=89,3.559,IF(I14=88,3.54,IF(I14=87,3.508,IF(I14=86,3.458,IF(I14=85,3.386,IF(I14=84,3.288,0))))))))</f>
        <v>0</v>
      </c>
      <c r="AI14" s="82">
        <f t="shared" ref="AI14:AI21" si="18">IF(I14=A$10,0,IF(I14=83,3.166,IF(I14=82,3.018,IF(I14=81,2.849,IF(I14=80,2.669,IF(I14=79,2.5,IF(I14=78,2.358,IF(I14=77,2.251,0))))))))</f>
        <v>0</v>
      </c>
      <c r="AJ14" s="82">
        <f t="shared" ref="AJ14:AJ21" si="19">IF(I14=A$10,0,IF(I14=76,2.184,IF(I14=75,2.142,IF(I14=74,2.113,IF(I14=73,2.087,IF(I14=72,2.053,IF(I14=71,2.002,IF(I14=70,1.933,0))))))))</f>
        <v>0</v>
      </c>
      <c r="AK14" s="82">
        <f t="shared" ref="AK14:AK21" si="20">IF(I14=A$10,0,IF(I14=69,1.856,IF(I14=68,1.782,IF(I14=67,1.719,IF(I14=66,1.671,IF(I14=65,1.636,IF(I14=64,1.608,IF(I14=63,1.584,0))))))))</f>
        <v>0</v>
      </c>
      <c r="AL14" s="82">
        <f t="shared" ref="AL14:AL21" si="21">IF(I14=A$10,0,IF(I14=62,1.561,IF(I14=61,1.536,IF(I14=60,1.509,IF(I14=59,1.48,IF(I14=58,1.449,IF(I14=57,1.417,IF(I14=56,1.384,0))))))))</f>
        <v>0</v>
      </c>
      <c r="AM14" s="82">
        <f t="shared" ref="AM14:AM21" si="22">IF(I14=A$10,0,IF(I14=55,1.35,IF(I14=54,1.319,IF(I14=53,1.293,IF(I14=52,1.271,IF(I14=51,1.255,IF(I14=50,1.243,IF(I14=49,1.234,0))))))))</f>
        <v>0</v>
      </c>
      <c r="AN14" s="82">
        <f t="shared" ref="AN14:AN21" si="23">IF(I14=A$10,0,IF(I14=48,1.226,IF(I14=47,1.217,IF(I14=46,1.207,IF(I14=45,1.195,IF(I14=44,1.183,IF(I14=43,1.17,IF(I14=42,1.158,0))))))))</f>
        <v>0</v>
      </c>
      <c r="AO14" s="82">
        <f t="shared" ref="AO14:AO21" si="24">IF(I14=A$10,0,IF(I14=41,1.147,IF(I14=40,1.136,IF(I14=39,1.125,IF(I14=38,1.113,IF(I14=37,1.1,IF(I14=36,1.087,IF(I14=35,1.072,0))))))))</f>
        <v>0</v>
      </c>
      <c r="AP14" s="82">
        <f t="shared" ref="AP14:AP21" si="25">IF(I14=A$10,0,IF(I14=36,1.087,IF(I14=35,1.072,0)))</f>
        <v>0</v>
      </c>
      <c r="AQ14" s="82">
        <f t="shared" ref="AQ14:AQ21" si="26">IF(I14=A$10,0,MAX(AH14:AP14))</f>
        <v>0</v>
      </c>
      <c r="AR14" s="83" t="str">
        <f t="shared" ref="AR14" si="27">IF(I14=0,"",IF(I14&lt;12,"Y11-",IF(I14&lt;14,"Y12",IF(I14&lt;16,"Y14",IF(I14&lt;18,"Y16",IF(I14&lt;21,"J",IF(I14&lt;35,"",IF(I14&lt;40,"W35",IF(I14&lt;45,"W40",IF(I14&lt;50,"W45",IF(I14&lt;55,"W50",IF(I14&lt;60,"W55",AS14))))))))))))</f>
        <v>Y16</v>
      </c>
      <c r="AS14" s="84" t="str">
        <f t="shared" ref="AS14" si="28">IF(I14&lt;65,"W60",IF(I14&lt;70,"W65",IF(I14&lt;75,"W70",IF(I14&lt;80,"W75",IF(I14&lt;85,"W80",IF(I14&lt;90,"W85",""))))))</f>
        <v>W60</v>
      </c>
      <c r="AT14" s="85" t="str">
        <f t="shared" ref="AT14:AT21" si="29">IF(I14=0,"",IF(I14&lt;12,"Y11-",IF(I14&lt;14,"Y12",IF(I14&lt;16,"Y14",IF(I14&lt;18,"Y16",IF(I14&lt;21,"J",(IF(I14&lt;35,"",IF(I14&lt;40,"M35",IF(I14&lt;45,"M40",IF(I14&lt;50,"M45",IF(I14&lt;55,"M50",IF(I14&lt;60,"M55",AU14)))))))))))))</f>
        <v>Y16</v>
      </c>
      <c r="AU14" s="82" t="str">
        <f t="shared" ref="AU14:AU21" si="30">IF(I14&lt;65,"M60",IF(I14&lt;70,"M65",IF(I14&lt;75,"M70",IF(I14&lt;80,"M75",IF(I14&lt;85,"M80",IF(I14&lt;90,"M85",""))))))</f>
        <v>M60</v>
      </c>
      <c r="AV14" s="82" t="str">
        <f t="shared" ref="AV14:AV21" si="31">IF(AQ14&gt;1,AG14*AQ14," ")</f>
        <v xml:space="preserve"> </v>
      </c>
    </row>
    <row r="15" spans="1:48" s="36" customFormat="1" ht="12.75" customHeight="1">
      <c r="A15" s="111">
        <v>69</v>
      </c>
      <c r="B15" s="109" t="s">
        <v>50</v>
      </c>
      <c r="C15" s="106">
        <v>157656</v>
      </c>
      <c r="D15" s="104" t="str">
        <f>IF(B15="F",AR15,AT15)</f>
        <v>J</v>
      </c>
      <c r="E15" s="64">
        <v>49</v>
      </c>
      <c r="F15" s="65" t="s">
        <v>62</v>
      </c>
      <c r="G15" s="65" t="s">
        <v>63</v>
      </c>
      <c r="H15" s="64">
        <v>2002</v>
      </c>
      <c r="I15" s="8">
        <f>IF(AND(H15&lt;&gt;"",H15&lt;&gt;0),A$10-H15,"")</f>
        <v>20</v>
      </c>
      <c r="J15" s="95"/>
      <c r="K15" s="8">
        <v>47.5</v>
      </c>
      <c r="L15" s="8">
        <v>50</v>
      </c>
      <c r="M15" s="8">
        <v>-53</v>
      </c>
      <c r="N15" s="8">
        <v>-55</v>
      </c>
      <c r="O15" s="101">
        <f>IF(L15&lt;&gt;"",MAX(L15:N15),"")</f>
        <v>50</v>
      </c>
      <c r="P15" s="8">
        <v>60</v>
      </c>
      <c r="Q15" s="8">
        <v>-63</v>
      </c>
      <c r="R15" s="8">
        <v>-66</v>
      </c>
      <c r="S15" s="101">
        <f>IF(P15&lt;&gt;"",MAX(P15:R15),"")</f>
        <v>60</v>
      </c>
      <c r="T15" s="8">
        <f>IF(O15&lt;&gt;"",SUM(O15,S15),"")</f>
        <v>110</v>
      </c>
      <c r="U15" s="8">
        <v>1</v>
      </c>
      <c r="V15" s="8">
        <f>IF(B15="M",0.75194503,0)</f>
        <v>0</v>
      </c>
      <c r="W15" s="8">
        <f>IF(B15="F",0.783497476,0)</f>
        <v>0.78349747599999997</v>
      </c>
      <c r="X15" s="38">
        <f>MAX(V15:W15)</f>
        <v>0.78349747599999997</v>
      </c>
      <c r="Y15" s="8">
        <f>IF(B15="M",175.508,0)</f>
        <v>0</v>
      </c>
      <c r="Z15" s="8">
        <f>IF(B15="F",153.655,0)</f>
        <v>153.655</v>
      </c>
      <c r="AA15" s="38">
        <f>MAX(Y15:Z15)</f>
        <v>153.655</v>
      </c>
      <c r="AB15" s="39">
        <f>LOG10(K15/AA15)</f>
        <v>-0.50985308732730139</v>
      </c>
      <c r="AC15" s="38">
        <f>X15*AB15*AB15</f>
        <v>0.20367030259567043</v>
      </c>
      <c r="AD15" s="39">
        <f>POWER(10,AC15)</f>
        <v>1.5983441748252802</v>
      </c>
      <c r="AE15" s="38">
        <f>IF(K15&gt;AA15,1,0)</f>
        <v>0</v>
      </c>
      <c r="AF15" s="39">
        <f>IF(AE15=0,MAX(AD15:AE15),1)</f>
        <v>1.5983441748252802</v>
      </c>
      <c r="AG15" s="82">
        <f>IF(T15&lt;&gt;"",T15*AF15,"")</f>
        <v>175.81785923078084</v>
      </c>
      <c r="AH15" s="82">
        <f>IF(I15=A$10,0,IF(I15=90,3.571,IF(I15=89,3.559,IF(I15=88,3.54,IF(I15=87,3.508,IF(I15=86,3.458,IF(I15=85,3.386,IF(I15=84,3.288,0))))))))</f>
        <v>0</v>
      </c>
      <c r="AI15" s="82">
        <f>IF(I15=A$10,0,IF(I15=83,3.166,IF(I15=82,3.018,IF(I15=81,2.849,IF(I15=80,2.669,IF(I15=79,2.5,IF(I15=78,2.358,IF(I15=77,2.251,0))))))))</f>
        <v>0</v>
      </c>
      <c r="AJ15" s="82">
        <f>IF(I15=A$10,0,IF(I15=76,2.184,IF(I15=75,2.142,IF(I15=74,2.113,IF(I15=73,2.087,IF(I15=72,2.053,IF(I15=71,2.002,IF(I15=70,1.933,0))))))))</f>
        <v>0</v>
      </c>
      <c r="AK15" s="82">
        <f>IF(I15=A$10,0,IF(I15=69,1.856,IF(I15=68,1.782,IF(I15=67,1.719,IF(I15=66,1.671,IF(I15=65,1.636,IF(I15=64,1.608,IF(I15=63,1.584,0))))))))</f>
        <v>0</v>
      </c>
      <c r="AL15" s="82">
        <f>IF(I15=A$10,0,IF(I15=62,1.561,IF(I15=61,1.536,IF(I15=60,1.509,IF(I15=59,1.48,IF(I15=58,1.449,IF(I15=57,1.417,IF(I15=56,1.384,0))))))))</f>
        <v>0</v>
      </c>
      <c r="AM15" s="82">
        <f>IF(I15=A$10,0,IF(I15=55,1.35,IF(I15=54,1.319,IF(I15=53,1.293,IF(I15=52,1.271,IF(I15=51,1.255,IF(I15=50,1.243,IF(I15=49,1.234,0))))))))</f>
        <v>0</v>
      </c>
      <c r="AN15" s="82">
        <f>IF(I15=A$10,0,IF(I15=48,1.226,IF(I15=47,1.217,IF(I15=46,1.207,IF(I15=45,1.195,IF(I15=44,1.183,IF(I15=43,1.17,IF(I15=42,1.158,0))))))))</f>
        <v>0</v>
      </c>
      <c r="AO15" s="82">
        <f>IF(I15=A$10,0,IF(I15=41,1.147,IF(I15=40,1.136,IF(I15=39,1.125,IF(I15=38,1.113,IF(I15=37,1.1,IF(I15=36,1.087,IF(I15=35,1.072,0))))))))</f>
        <v>0</v>
      </c>
      <c r="AP15" s="82">
        <f>IF(I15=A$10,0,IF(I15=36,1.087,IF(I15=35,1.072,0)))</f>
        <v>0</v>
      </c>
      <c r="AQ15" s="82">
        <f>IF(I15=A$10,0,MAX(AH15:AP15))</f>
        <v>0</v>
      </c>
      <c r="AR15" s="83" t="str">
        <f>IF(I15=0,"",IF(I15&lt;12,"Y11-",IF(I15&lt;14,"Y12",IF(I15&lt;16,"Y14",IF(I15&lt;18,"Y16",IF(I15&lt;21,"J",IF(I15&lt;35,"",IF(I15&lt;40,"W35",IF(I15&lt;45,"W40",IF(I15&lt;50,"W45",IF(I15&lt;55,"W50",IF(I15&lt;60,"W55",AS15))))))))))))</f>
        <v>J</v>
      </c>
      <c r="AS15" s="84" t="str">
        <f>IF(I15&lt;65,"W60",IF(I15&lt;70,"W65",IF(I15&lt;75,"W70",IF(I15&lt;80,"W75",IF(I15&lt;85,"W80",IF(I15&lt;90,"W85",""))))))</f>
        <v>W60</v>
      </c>
      <c r="AT15" s="85" t="str">
        <f>IF(I15=0,"",IF(I15&lt;12,"Y11-",IF(I15&lt;14,"Y12",IF(I15&lt;16,"Y14",IF(I15&lt;18,"Y16",IF(I15&lt;21,"J",(IF(I15&lt;35,"",IF(I15&lt;40,"M35",IF(I15&lt;45,"M40",IF(I15&lt;50,"M45",IF(I15&lt;55,"M50",IF(I15&lt;60,"M55",AU15)))))))))))))</f>
        <v>J</v>
      </c>
      <c r="AU15" s="82" t="str">
        <f>IF(I15&lt;65,"M60",IF(I15&lt;70,"M65",IF(I15&lt;75,"M70",IF(I15&lt;80,"M75",IF(I15&lt;85,"M80",IF(I15&lt;90,"M85",""))))))</f>
        <v>M60</v>
      </c>
      <c r="AV15" s="82" t="str">
        <f>IF(AQ15&gt;1,AG15*AQ15," ")</f>
        <v xml:space="preserve"> </v>
      </c>
    </row>
    <row r="16" spans="1:48" s="29" customFormat="1" ht="15.75" customHeight="1">
      <c r="A16" s="111">
        <v>33</v>
      </c>
      <c r="B16" s="109" t="s">
        <v>50</v>
      </c>
      <c r="C16" s="106">
        <v>1045221</v>
      </c>
      <c r="D16" s="104" t="str">
        <f t="shared" si="0"/>
        <v/>
      </c>
      <c r="E16" s="64">
        <v>49</v>
      </c>
      <c r="F16" s="65" t="s">
        <v>59</v>
      </c>
      <c r="G16" s="65" t="s">
        <v>60</v>
      </c>
      <c r="H16" s="64">
        <v>1991</v>
      </c>
      <c r="I16" s="8">
        <f t="shared" si="1"/>
        <v>31</v>
      </c>
      <c r="J16" s="95" t="s">
        <v>61</v>
      </c>
      <c r="K16" s="8">
        <v>48.5</v>
      </c>
      <c r="L16" s="8">
        <v>-41</v>
      </c>
      <c r="M16" s="8">
        <v>-41</v>
      </c>
      <c r="N16" s="8">
        <v>41</v>
      </c>
      <c r="O16" s="101">
        <v>41</v>
      </c>
      <c r="P16" s="8">
        <v>52</v>
      </c>
      <c r="Q16" s="8">
        <v>54</v>
      </c>
      <c r="R16" s="8">
        <v>58</v>
      </c>
      <c r="S16" s="101">
        <f t="shared" si="3"/>
        <v>58</v>
      </c>
      <c r="T16" s="8">
        <f t="shared" si="4"/>
        <v>99</v>
      </c>
      <c r="U16" s="8">
        <v>2</v>
      </c>
      <c r="V16" s="8">
        <f t="shared" si="5"/>
        <v>0</v>
      </c>
      <c r="W16" s="8">
        <f t="shared" si="6"/>
        <v>0.78349747599999997</v>
      </c>
      <c r="X16" s="38">
        <f t="shared" si="7"/>
        <v>0.78349747599999997</v>
      </c>
      <c r="Y16" s="8">
        <f t="shared" si="8"/>
        <v>0</v>
      </c>
      <c r="Z16" s="8">
        <f t="shared" si="9"/>
        <v>153.655</v>
      </c>
      <c r="AA16" s="38">
        <f t="shared" si="10"/>
        <v>153.655</v>
      </c>
      <c r="AB16" s="39">
        <f t="shared" si="11"/>
        <v>-0.50080495834990435</v>
      </c>
      <c r="AC16" s="38">
        <f t="shared" si="12"/>
        <v>0.19650555950884968</v>
      </c>
      <c r="AD16" s="39">
        <f t="shared" si="13"/>
        <v>1.5721919183436548</v>
      </c>
      <c r="AE16" s="38">
        <f t="shared" si="14"/>
        <v>0</v>
      </c>
      <c r="AF16" s="39">
        <f t="shared" si="15"/>
        <v>1.5721919183436548</v>
      </c>
      <c r="AG16" s="82">
        <f t="shared" si="16"/>
        <v>155.64699991602183</v>
      </c>
      <c r="AH16" s="82">
        <f t="shared" si="17"/>
        <v>0</v>
      </c>
      <c r="AI16" s="82">
        <f t="shared" si="18"/>
        <v>0</v>
      </c>
      <c r="AJ16" s="82">
        <f t="shared" si="19"/>
        <v>0</v>
      </c>
      <c r="AK16" s="82">
        <f t="shared" si="20"/>
        <v>0</v>
      </c>
      <c r="AL16" s="82">
        <f t="shared" si="21"/>
        <v>0</v>
      </c>
      <c r="AM16" s="82">
        <f t="shared" si="22"/>
        <v>0</v>
      </c>
      <c r="AN16" s="82">
        <f t="shared" si="23"/>
        <v>0</v>
      </c>
      <c r="AO16" s="82">
        <f t="shared" si="24"/>
        <v>0</v>
      </c>
      <c r="AP16" s="82">
        <f t="shared" si="25"/>
        <v>0</v>
      </c>
      <c r="AQ16" s="82">
        <f t="shared" si="26"/>
        <v>0</v>
      </c>
      <c r="AR16" s="83" t="str">
        <f t="shared" ref="AR16:AR19" si="32">IF(I16=0,"",IF(I16&lt;12,"Y11-",IF(I16&lt;14,"Y12",IF(I16&lt;16,"Y14",IF(I16&lt;18,"Y16",IF(I16&lt;21,"J",IF(I16&lt;35,"",IF(I16&lt;40,"W35",IF(I16&lt;45,"W40",IF(I16&lt;50,"W45",IF(I16&lt;55,"W50",IF(I16&lt;60,"W55",AS16))))))))))))</f>
        <v/>
      </c>
      <c r="AS16" s="84" t="str">
        <f t="shared" ref="AS16:AS19" si="33">IF(I16&lt;65,"W60",IF(I16&lt;70,"W65",IF(I16&lt;75,"W70",IF(I16&lt;80,"W75",IF(I16&lt;85,"W80",IF(I16&lt;90,"W85",""))))))</f>
        <v>W60</v>
      </c>
      <c r="AT16" s="85" t="str">
        <f t="shared" si="29"/>
        <v/>
      </c>
      <c r="AU16" s="82" t="str">
        <f t="shared" si="30"/>
        <v>M60</v>
      </c>
      <c r="AV16" s="82" t="str">
        <f t="shared" si="31"/>
        <v xml:space="preserve"> </v>
      </c>
    </row>
    <row r="17" spans="1:48" s="36" customFormat="1" ht="12.75" customHeight="1">
      <c r="A17" s="111">
        <v>55</v>
      </c>
      <c r="B17" s="109" t="s">
        <v>50</v>
      </c>
      <c r="C17" s="106">
        <v>1023782</v>
      </c>
      <c r="D17" s="104" t="str">
        <f t="shared" si="0"/>
        <v>Y14</v>
      </c>
      <c r="E17" s="64">
        <v>55</v>
      </c>
      <c r="F17" s="65" t="s">
        <v>64</v>
      </c>
      <c r="G17" s="65" t="s">
        <v>65</v>
      </c>
      <c r="H17" s="64">
        <v>2007</v>
      </c>
      <c r="I17" s="8">
        <f t="shared" si="1"/>
        <v>15</v>
      </c>
      <c r="J17" s="95" t="s">
        <v>66</v>
      </c>
      <c r="K17" s="8">
        <v>51.6</v>
      </c>
      <c r="L17" s="8">
        <v>30</v>
      </c>
      <c r="M17" s="8">
        <v>32</v>
      </c>
      <c r="N17" s="8">
        <v>-34</v>
      </c>
      <c r="O17" s="101">
        <f t="shared" si="2"/>
        <v>32</v>
      </c>
      <c r="P17" s="8">
        <v>41</v>
      </c>
      <c r="Q17" s="8">
        <v>44</v>
      </c>
      <c r="R17" s="8">
        <v>46</v>
      </c>
      <c r="S17" s="101">
        <f t="shared" si="3"/>
        <v>46</v>
      </c>
      <c r="T17" s="8">
        <f t="shared" si="4"/>
        <v>78</v>
      </c>
      <c r="U17" s="8">
        <v>3</v>
      </c>
      <c r="V17" s="8">
        <f t="shared" si="5"/>
        <v>0</v>
      </c>
      <c r="W17" s="8">
        <f t="shared" si="6"/>
        <v>0.78349747599999997</v>
      </c>
      <c r="X17" s="38">
        <f t="shared" si="7"/>
        <v>0.78349747599999997</v>
      </c>
      <c r="Y17" s="8">
        <f t="shared" si="8"/>
        <v>0</v>
      </c>
      <c r="Z17" s="8">
        <f t="shared" si="9"/>
        <v>153.655</v>
      </c>
      <c r="AA17" s="38">
        <f t="shared" si="10"/>
        <v>153.655</v>
      </c>
      <c r="AB17" s="39">
        <f t="shared" si="11"/>
        <v>-0.4738969953249566</v>
      </c>
      <c r="AC17" s="38">
        <f t="shared" si="12"/>
        <v>0.17595657993069405</v>
      </c>
      <c r="AD17" s="39">
        <f t="shared" si="13"/>
        <v>1.4995349069004722</v>
      </c>
      <c r="AE17" s="38">
        <f t="shared" si="14"/>
        <v>0</v>
      </c>
      <c r="AF17" s="39">
        <f t="shared" si="15"/>
        <v>1.4995349069004722</v>
      </c>
      <c r="AG17" s="82">
        <f t="shared" si="16"/>
        <v>116.96372273823683</v>
      </c>
      <c r="AH17" s="82">
        <f t="shared" si="17"/>
        <v>0</v>
      </c>
      <c r="AI17" s="82">
        <f t="shared" si="18"/>
        <v>0</v>
      </c>
      <c r="AJ17" s="82">
        <f t="shared" si="19"/>
        <v>0</v>
      </c>
      <c r="AK17" s="82">
        <f t="shared" si="20"/>
        <v>0</v>
      </c>
      <c r="AL17" s="82">
        <f t="shared" si="21"/>
        <v>0</v>
      </c>
      <c r="AM17" s="82">
        <f t="shared" si="22"/>
        <v>0</v>
      </c>
      <c r="AN17" s="82">
        <f t="shared" si="23"/>
        <v>0</v>
      </c>
      <c r="AO17" s="82">
        <f t="shared" si="24"/>
        <v>0</v>
      </c>
      <c r="AP17" s="82">
        <f t="shared" si="25"/>
        <v>0</v>
      </c>
      <c r="AQ17" s="82">
        <f t="shared" si="26"/>
        <v>0</v>
      </c>
      <c r="AR17" s="83" t="str">
        <f t="shared" si="32"/>
        <v>Y14</v>
      </c>
      <c r="AS17" s="84" t="str">
        <f t="shared" si="33"/>
        <v>W60</v>
      </c>
      <c r="AT17" s="85" t="str">
        <f t="shared" si="29"/>
        <v>Y14</v>
      </c>
      <c r="AU17" s="82" t="str">
        <f t="shared" si="30"/>
        <v>M60</v>
      </c>
      <c r="AV17" s="82" t="str">
        <f t="shared" si="31"/>
        <v xml:space="preserve"> </v>
      </c>
    </row>
    <row r="18" spans="1:48" s="36" customFormat="1" ht="12.75" customHeight="1">
      <c r="A18" s="111">
        <v>42</v>
      </c>
      <c r="B18" s="109" t="s">
        <v>50</v>
      </c>
      <c r="C18" s="106">
        <v>1055570</v>
      </c>
      <c r="D18" s="104" t="str">
        <f t="shared" si="0"/>
        <v>W35</v>
      </c>
      <c r="E18" s="64">
        <v>55</v>
      </c>
      <c r="F18" s="65" t="s">
        <v>67</v>
      </c>
      <c r="G18" s="65" t="s">
        <v>68</v>
      </c>
      <c r="H18" s="64">
        <v>1983</v>
      </c>
      <c r="I18" s="8">
        <f t="shared" si="1"/>
        <v>39</v>
      </c>
      <c r="J18" s="95" t="s">
        <v>61</v>
      </c>
      <c r="K18" s="8">
        <v>54.55</v>
      </c>
      <c r="L18" s="8">
        <v>30</v>
      </c>
      <c r="M18" s="8">
        <v>-34</v>
      </c>
      <c r="N18" s="8">
        <v>35</v>
      </c>
      <c r="O18" s="101">
        <f t="shared" si="2"/>
        <v>35</v>
      </c>
      <c r="P18" s="8">
        <v>-44</v>
      </c>
      <c r="Q18" s="8">
        <v>44</v>
      </c>
      <c r="R18" s="8">
        <v>48</v>
      </c>
      <c r="S18" s="101">
        <v>48</v>
      </c>
      <c r="T18" s="8">
        <f t="shared" si="4"/>
        <v>83</v>
      </c>
      <c r="U18" s="8">
        <v>2</v>
      </c>
      <c r="V18" s="8">
        <f t="shared" si="5"/>
        <v>0</v>
      </c>
      <c r="W18" s="8">
        <f t="shared" si="6"/>
        <v>0.78349747599999997</v>
      </c>
      <c r="X18" s="38">
        <f t="shared" si="7"/>
        <v>0.78349747599999997</v>
      </c>
      <c r="Y18" s="8">
        <f t="shared" si="8"/>
        <v>0</v>
      </c>
      <c r="Z18" s="8">
        <f t="shared" si="9"/>
        <v>153.655</v>
      </c>
      <c r="AA18" s="38">
        <f t="shared" si="10"/>
        <v>153.655</v>
      </c>
      <c r="AB18" s="39">
        <f t="shared" si="11"/>
        <v>-0.44975194202780733</v>
      </c>
      <c r="AC18" s="38">
        <f t="shared" si="12"/>
        <v>0.15848336958515705</v>
      </c>
      <c r="AD18" s="39">
        <f t="shared" si="13"/>
        <v>1.4404008519992511</v>
      </c>
      <c r="AE18" s="38">
        <f t="shared" si="14"/>
        <v>0</v>
      </c>
      <c r="AF18" s="39">
        <f t="shared" si="15"/>
        <v>1.4404008519992511</v>
      </c>
      <c r="AG18" s="82">
        <f t="shared" si="16"/>
        <v>119.55327071593784</v>
      </c>
      <c r="AH18" s="82">
        <f t="shared" si="17"/>
        <v>0</v>
      </c>
      <c r="AI18" s="82">
        <f t="shared" si="18"/>
        <v>0</v>
      </c>
      <c r="AJ18" s="82">
        <f t="shared" si="19"/>
        <v>0</v>
      </c>
      <c r="AK18" s="82">
        <f t="shared" si="20"/>
        <v>0</v>
      </c>
      <c r="AL18" s="82">
        <f t="shared" si="21"/>
        <v>0</v>
      </c>
      <c r="AM18" s="82">
        <f t="shared" si="22"/>
        <v>0</v>
      </c>
      <c r="AN18" s="82">
        <f t="shared" si="23"/>
        <v>0</v>
      </c>
      <c r="AO18" s="82">
        <f t="shared" si="24"/>
        <v>1.125</v>
      </c>
      <c r="AP18" s="82">
        <f t="shared" si="25"/>
        <v>0</v>
      </c>
      <c r="AQ18" s="82">
        <f t="shared" si="26"/>
        <v>1.125</v>
      </c>
      <c r="AR18" s="83" t="str">
        <f t="shared" si="32"/>
        <v>W35</v>
      </c>
      <c r="AS18" s="84" t="str">
        <f t="shared" si="33"/>
        <v>W60</v>
      </c>
      <c r="AT18" s="85" t="str">
        <f t="shared" si="29"/>
        <v>M35</v>
      </c>
      <c r="AU18" s="82" t="str">
        <f t="shared" si="30"/>
        <v>M60</v>
      </c>
      <c r="AV18" s="82">
        <f t="shared" si="31"/>
        <v>134.49742955543007</v>
      </c>
    </row>
    <row r="19" spans="1:48" s="36" customFormat="1" ht="12.75" customHeight="1">
      <c r="A19" s="111">
        <v>6</v>
      </c>
      <c r="B19" s="109" t="s">
        <v>50</v>
      </c>
      <c r="C19" s="106">
        <v>1052283</v>
      </c>
      <c r="D19" s="104" t="str">
        <f t="shared" si="0"/>
        <v>Y16</v>
      </c>
      <c r="E19" s="64">
        <v>55</v>
      </c>
      <c r="F19" s="65" t="s">
        <v>71</v>
      </c>
      <c r="G19" s="65" t="s">
        <v>72</v>
      </c>
      <c r="H19" s="64">
        <v>2006</v>
      </c>
      <c r="I19" s="8">
        <f t="shared" si="1"/>
        <v>16</v>
      </c>
      <c r="J19" s="95"/>
      <c r="K19" s="8">
        <v>52.55</v>
      </c>
      <c r="L19" s="8">
        <v>57</v>
      </c>
      <c r="M19" s="8">
        <v>60</v>
      </c>
      <c r="N19" s="8">
        <v>-63</v>
      </c>
      <c r="O19" s="101">
        <f t="shared" si="2"/>
        <v>60</v>
      </c>
      <c r="P19" s="8">
        <v>72</v>
      </c>
      <c r="Q19" s="8">
        <v>75</v>
      </c>
      <c r="R19" s="8">
        <v>78</v>
      </c>
      <c r="S19" s="101">
        <f t="shared" si="3"/>
        <v>78</v>
      </c>
      <c r="T19" s="8">
        <f t="shared" si="4"/>
        <v>138</v>
      </c>
      <c r="U19" s="8">
        <v>1</v>
      </c>
      <c r="V19" s="8">
        <f t="shared" si="5"/>
        <v>0</v>
      </c>
      <c r="W19" s="8">
        <f t="shared" si="6"/>
        <v>0.78349747599999997</v>
      </c>
      <c r="X19" s="38">
        <f t="shared" si="7"/>
        <v>0.78349747599999997</v>
      </c>
      <c r="Y19" s="8">
        <f t="shared" si="8"/>
        <v>0</v>
      </c>
      <c r="Z19" s="8">
        <f t="shared" si="9"/>
        <v>153.655</v>
      </c>
      <c r="AA19" s="38">
        <f t="shared" si="10"/>
        <v>153.655</v>
      </c>
      <c r="AB19" s="39">
        <f t="shared" si="11"/>
        <v>-0.46597397658790701</v>
      </c>
      <c r="AC19" s="38">
        <f t="shared" si="12"/>
        <v>0.17012217562204585</v>
      </c>
      <c r="AD19" s="39">
        <f t="shared" si="13"/>
        <v>1.4795245491283371</v>
      </c>
      <c r="AE19" s="38">
        <f t="shared" si="14"/>
        <v>0</v>
      </c>
      <c r="AF19" s="39">
        <f t="shared" si="15"/>
        <v>1.4795245491283371</v>
      </c>
      <c r="AG19" s="82">
        <f t="shared" si="16"/>
        <v>204.17438777971051</v>
      </c>
      <c r="AH19" s="82">
        <f t="shared" si="17"/>
        <v>0</v>
      </c>
      <c r="AI19" s="82">
        <f t="shared" si="18"/>
        <v>0</v>
      </c>
      <c r="AJ19" s="82">
        <f t="shared" si="19"/>
        <v>0</v>
      </c>
      <c r="AK19" s="82">
        <f t="shared" si="20"/>
        <v>0</v>
      </c>
      <c r="AL19" s="82">
        <f t="shared" si="21"/>
        <v>0</v>
      </c>
      <c r="AM19" s="82">
        <f t="shared" si="22"/>
        <v>0</v>
      </c>
      <c r="AN19" s="82">
        <f t="shared" si="23"/>
        <v>0</v>
      </c>
      <c r="AO19" s="82">
        <f t="shared" si="24"/>
        <v>0</v>
      </c>
      <c r="AP19" s="82">
        <f t="shared" si="25"/>
        <v>0</v>
      </c>
      <c r="AQ19" s="82">
        <f t="shared" si="26"/>
        <v>0</v>
      </c>
      <c r="AR19" s="83" t="str">
        <f t="shared" si="32"/>
        <v>Y16</v>
      </c>
      <c r="AS19" s="84" t="str">
        <f t="shared" si="33"/>
        <v>W60</v>
      </c>
      <c r="AT19" s="85" t="str">
        <f t="shared" si="29"/>
        <v>Y16</v>
      </c>
      <c r="AU19" s="82" t="str">
        <f t="shared" si="30"/>
        <v>M60</v>
      </c>
      <c r="AV19" s="82" t="str">
        <f t="shared" si="31"/>
        <v xml:space="preserve"> </v>
      </c>
    </row>
    <row r="20" spans="1:48" s="36" customFormat="1" ht="12.75" customHeight="1">
      <c r="A20" s="111">
        <v>22</v>
      </c>
      <c r="B20" s="109" t="s">
        <v>50</v>
      </c>
      <c r="C20" s="107">
        <v>1035270</v>
      </c>
      <c r="D20" s="104" t="str">
        <f>IF(B20="F",AR20,AT20)</f>
        <v>W40</v>
      </c>
      <c r="E20" s="64">
        <v>59</v>
      </c>
      <c r="F20" s="66" t="s">
        <v>69</v>
      </c>
      <c r="G20" s="66" t="s">
        <v>70</v>
      </c>
      <c r="H20" s="64">
        <v>1982</v>
      </c>
      <c r="I20" s="8">
        <f>IF(AND(H20&lt;&gt;"",H20&lt;&gt;0),A$10-H20,"")</f>
        <v>40</v>
      </c>
      <c r="J20" s="95" t="s">
        <v>66</v>
      </c>
      <c r="K20" s="8">
        <v>56.9</v>
      </c>
      <c r="L20" s="8">
        <v>-50</v>
      </c>
      <c r="M20" s="8">
        <v>-52</v>
      </c>
      <c r="N20" s="8">
        <v>-52</v>
      </c>
      <c r="O20" s="101"/>
      <c r="P20" s="8">
        <v>-66</v>
      </c>
      <c r="Q20" s="8">
        <v>66</v>
      </c>
      <c r="R20" s="8">
        <v>-68</v>
      </c>
      <c r="S20" s="101">
        <f t="shared" si="3"/>
        <v>66</v>
      </c>
      <c r="T20" s="8">
        <v>0</v>
      </c>
      <c r="U20" s="8"/>
      <c r="V20" s="8">
        <f>IF(B20="M",0.75194503,0)</f>
        <v>0</v>
      </c>
      <c r="W20" s="8">
        <f>IF(B20="F",0.783497476,0)</f>
        <v>0.78349747599999997</v>
      </c>
      <c r="X20" s="38">
        <f>MAX(V20:W20)</f>
        <v>0.78349747599999997</v>
      </c>
      <c r="Y20" s="8">
        <f>IF(B20="M",175.508,0)</f>
        <v>0</v>
      </c>
      <c r="Z20" s="8">
        <f>IF(B20="F",153.655,0)</f>
        <v>153.655</v>
      </c>
      <c r="AA20" s="38">
        <f>MAX(Y20:Z20)</f>
        <v>153.655</v>
      </c>
      <c r="AB20" s="39">
        <f>LOG10(K20/AA20)</f>
        <v>-0.43143443055709679</v>
      </c>
      <c r="AC20" s="38">
        <f>X20*AB20*AB20</f>
        <v>0.14583682596981831</v>
      </c>
      <c r="AD20" s="39">
        <f>POWER(10,AC20)</f>
        <v>1.3990615654748619</v>
      </c>
      <c r="AE20" s="38">
        <f>IF(K20&gt;AA20,1,0)</f>
        <v>0</v>
      </c>
      <c r="AF20" s="39">
        <f>IF(AE20=0,MAX(AD20:AE20),1)</f>
        <v>1.3990615654748619</v>
      </c>
      <c r="AG20" s="82">
        <f>IF(T20&lt;&gt;"",T20*AF20,"")</f>
        <v>0</v>
      </c>
      <c r="AH20" s="82">
        <f>IF(I20=A$10,0,IF(I20=90,3.571,IF(I20=89,3.559,IF(I20=88,3.54,IF(I20=87,3.508,IF(I20=86,3.458,IF(I20=85,3.386,IF(I20=84,3.288,0))))))))</f>
        <v>0</v>
      </c>
      <c r="AI20" s="82">
        <f>IF(I20=A$10,0,IF(I20=83,3.166,IF(I20=82,3.018,IF(I20=81,2.849,IF(I20=80,2.669,IF(I20=79,2.5,IF(I20=78,2.358,IF(I20=77,2.251,0))))))))</f>
        <v>0</v>
      </c>
      <c r="AJ20" s="82">
        <f>IF(I20=A$10,0,IF(I20=76,2.184,IF(I20=75,2.142,IF(I20=74,2.113,IF(I20=73,2.087,IF(I20=72,2.053,IF(I20=71,2.002,IF(I20=70,1.933,0))))))))</f>
        <v>0</v>
      </c>
      <c r="AK20" s="82">
        <f>IF(I20=A$10,0,IF(I20=69,1.856,IF(I20=68,1.782,IF(I20=67,1.719,IF(I20=66,1.671,IF(I20=65,1.636,IF(I20=64,1.608,IF(I20=63,1.584,0))))))))</f>
        <v>0</v>
      </c>
      <c r="AL20" s="82">
        <f>IF(I20=A$10,0,IF(I20=62,1.561,IF(I20=61,1.536,IF(I20=60,1.509,IF(I20=59,1.48,IF(I20=58,1.449,IF(I20=57,1.417,IF(I20=56,1.384,0))))))))</f>
        <v>0</v>
      </c>
      <c r="AM20" s="82">
        <f>IF(I20=A$10,0,IF(I20=55,1.35,IF(I20=54,1.319,IF(I20=53,1.293,IF(I20=52,1.271,IF(I20=51,1.255,IF(I20=50,1.243,IF(I20=49,1.234,0))))))))</f>
        <v>0</v>
      </c>
      <c r="AN20" s="82">
        <f>IF(I20=A$10,0,IF(I20=48,1.226,IF(I20=47,1.217,IF(I20=46,1.207,IF(I20=45,1.195,IF(I20=44,1.183,IF(I20=43,1.17,IF(I20=42,1.158,0))))))))</f>
        <v>0</v>
      </c>
      <c r="AO20" s="82">
        <f>IF(I20=A$10,0,IF(I20=41,1.147,IF(I20=40,1.136,IF(I20=39,1.125,IF(I20=38,1.113,IF(I20=37,1.1,IF(I20=36,1.087,IF(I20=35,1.072,0))))))))</f>
        <v>1.1359999999999999</v>
      </c>
      <c r="AP20" s="82">
        <f>IF(I20=A$10,0,IF(I20=36,1.087,IF(I20=35,1.072,0)))</f>
        <v>0</v>
      </c>
      <c r="AQ20" s="82">
        <f>IF(I20=A$10,0,MAX(AH20:AP20))</f>
        <v>1.1359999999999999</v>
      </c>
      <c r="AR20" s="83" t="str">
        <f>IF(I20=0,"",IF(I20&lt;12,"Y11-",IF(I20&lt;14,"Y12",IF(I20&lt;16,"Y14",IF(I20&lt;18,"Y16",IF(I20&lt;21,"J",IF(I20&lt;35,"",IF(I20&lt;40,"W35",IF(I20&lt;45,"W40",IF(I20&lt;50,"W45",IF(I20&lt;55,"W50",IF(I20&lt;60,"W55",AS20))))))))))))</f>
        <v>W40</v>
      </c>
      <c r="AS20" s="84" t="str">
        <f>IF(I20&lt;65,"W60",IF(I20&lt;70,"W65",IF(I20&lt;75,"W70",IF(I20&lt;80,"W75",IF(I20&lt;85,"W80",IF(I20&lt;90,"W85",""))))))</f>
        <v>W60</v>
      </c>
      <c r="AT20" s="85" t="str">
        <f>IF(I20=0,"",IF(I20&lt;12,"Y11-",IF(I20&lt;14,"Y12",IF(I20&lt;16,"Y14",IF(I20&lt;18,"Y16",IF(I20&lt;21,"J",(IF(I20&lt;35,"",IF(I20&lt;40,"M35",IF(I20&lt;45,"M40",IF(I20&lt;50,"M45",IF(I20&lt;55,"M50",IF(I20&lt;60,"M55",AU20)))))))))))))</f>
        <v>M40</v>
      </c>
      <c r="AU20" s="82" t="str">
        <f>IF(I20&lt;65,"M60",IF(I20&lt;70,"M65",IF(I20&lt;75,"M70",IF(I20&lt;80,"M75",IF(I20&lt;85,"M80",IF(I20&lt;90,"M85",""))))))</f>
        <v>M60</v>
      </c>
      <c r="AV20" s="82">
        <f>IF(AQ20&gt;1,AG20*AQ20," ")</f>
        <v>0</v>
      </c>
    </row>
    <row r="21" spans="1:48" s="36" customFormat="1" ht="12.75" customHeight="1">
      <c r="A21" s="111">
        <v>71</v>
      </c>
      <c r="B21" s="109" t="s">
        <v>50</v>
      </c>
      <c r="C21" s="107">
        <v>1043605</v>
      </c>
      <c r="D21" s="104" t="str">
        <f t="shared" si="0"/>
        <v>W40</v>
      </c>
      <c r="E21" s="64">
        <v>59</v>
      </c>
      <c r="F21" s="65" t="s">
        <v>73</v>
      </c>
      <c r="G21" s="65" t="s">
        <v>74</v>
      </c>
      <c r="H21" s="64">
        <v>1980</v>
      </c>
      <c r="I21" s="8">
        <f t="shared" si="1"/>
        <v>42</v>
      </c>
      <c r="J21" s="95" t="s">
        <v>58</v>
      </c>
      <c r="K21" s="8">
        <v>57</v>
      </c>
      <c r="L21" s="8">
        <v>-45</v>
      </c>
      <c r="M21" s="8">
        <v>46</v>
      </c>
      <c r="N21" s="8">
        <v>-49</v>
      </c>
      <c r="O21" s="101">
        <f t="shared" si="2"/>
        <v>46</v>
      </c>
      <c r="P21" s="8">
        <v>59</v>
      </c>
      <c r="Q21" s="8">
        <v>62</v>
      </c>
      <c r="R21" s="8">
        <v>-65</v>
      </c>
      <c r="S21" s="101">
        <f t="shared" si="3"/>
        <v>62</v>
      </c>
      <c r="T21" s="8">
        <v>108</v>
      </c>
      <c r="U21" s="8">
        <v>3</v>
      </c>
      <c r="V21" s="8">
        <f t="shared" si="5"/>
        <v>0</v>
      </c>
      <c r="W21" s="8">
        <f t="shared" si="6"/>
        <v>0.78349747599999997</v>
      </c>
      <c r="X21" s="38">
        <f t="shared" si="7"/>
        <v>0.78349747599999997</v>
      </c>
      <c r="Y21" s="8">
        <f t="shared" si="8"/>
        <v>0</v>
      </c>
      <c r="Z21" s="8">
        <f t="shared" si="9"/>
        <v>153.655</v>
      </c>
      <c r="AA21" s="38">
        <f t="shared" si="10"/>
        <v>153.655</v>
      </c>
      <c r="AB21" s="39">
        <f t="shared" si="11"/>
        <v>-0.43067184127967656</v>
      </c>
      <c r="AC21" s="38">
        <f t="shared" si="12"/>
        <v>0.14532172887454145</v>
      </c>
      <c r="AD21" s="39">
        <f t="shared" si="13"/>
        <v>1.397403185318838</v>
      </c>
      <c r="AE21" s="38">
        <f t="shared" si="14"/>
        <v>0</v>
      </c>
      <c r="AF21" s="39">
        <f t="shared" si="15"/>
        <v>1.397403185318838</v>
      </c>
      <c r="AG21" s="82">
        <f t="shared" si="16"/>
        <v>150.91954401443451</v>
      </c>
      <c r="AH21" s="82">
        <f t="shared" si="17"/>
        <v>0</v>
      </c>
      <c r="AI21" s="82">
        <f t="shared" si="18"/>
        <v>0</v>
      </c>
      <c r="AJ21" s="82">
        <f t="shared" si="19"/>
        <v>0</v>
      </c>
      <c r="AK21" s="82">
        <f t="shared" si="20"/>
        <v>0</v>
      </c>
      <c r="AL21" s="82">
        <f t="shared" si="21"/>
        <v>0</v>
      </c>
      <c r="AM21" s="82">
        <f t="shared" si="22"/>
        <v>0</v>
      </c>
      <c r="AN21" s="82">
        <f t="shared" si="23"/>
        <v>1.1579999999999999</v>
      </c>
      <c r="AO21" s="82">
        <f t="shared" si="24"/>
        <v>0</v>
      </c>
      <c r="AP21" s="82">
        <f t="shared" si="25"/>
        <v>0</v>
      </c>
      <c r="AQ21" s="82">
        <f t="shared" si="26"/>
        <v>1.1579999999999999</v>
      </c>
      <c r="AR21" s="83" t="str">
        <f t="shared" ref="AR21:AR70" si="34">IF(I21=0,"",IF(I21&lt;12,"Y11-",IF(I21&lt;14,"Y12",IF(I21&lt;16,"Y14",IF(I21&lt;18,"Y16",IF(I21&lt;21,"J",IF(I21&lt;35,"",IF(I21&lt;40,"W35",IF(I21&lt;45,"W40",IF(I21&lt;50,"W45",IF(I21&lt;55,"W50",IF(I21&lt;60,"W55",AS21))))))))))))</f>
        <v>W40</v>
      </c>
      <c r="AS21" s="84" t="str">
        <f t="shared" ref="AS21:AS70" si="35">IF(I21&lt;65,"W60",IF(I21&lt;70,"W65",IF(I21&lt;75,"W70",IF(I21&lt;80,"W75",IF(I21&lt;85,"W80",IF(I21&lt;90,"W85",""))))))</f>
        <v>W60</v>
      </c>
      <c r="AT21" s="85" t="str">
        <f t="shared" si="29"/>
        <v>M40</v>
      </c>
      <c r="AU21" s="82" t="str">
        <f t="shared" si="30"/>
        <v>M60</v>
      </c>
      <c r="AV21" s="82">
        <f t="shared" si="31"/>
        <v>174.76483196871516</v>
      </c>
    </row>
    <row r="22" spans="1:48" s="36" customFormat="1" ht="12.75" customHeight="1">
      <c r="A22" s="111">
        <v>16</v>
      </c>
      <c r="B22" s="109" t="s">
        <v>50</v>
      </c>
      <c r="C22" s="107">
        <v>1047429</v>
      </c>
      <c r="D22" s="104" t="str">
        <f t="shared" si="0"/>
        <v/>
      </c>
      <c r="E22" s="8">
        <v>59</v>
      </c>
      <c r="F22" s="33" t="s">
        <v>75</v>
      </c>
      <c r="G22" s="33" t="s">
        <v>76</v>
      </c>
      <c r="H22" s="8">
        <v>1994</v>
      </c>
      <c r="I22" s="8">
        <f t="shared" si="1"/>
        <v>28</v>
      </c>
      <c r="J22" s="95"/>
      <c r="K22" s="8">
        <v>59</v>
      </c>
      <c r="L22" s="8">
        <v>-51</v>
      </c>
      <c r="M22" s="8">
        <v>51</v>
      </c>
      <c r="N22" s="8">
        <v>54</v>
      </c>
      <c r="O22" s="101">
        <f t="shared" ref="O22:O66" si="36">IF(L22&lt;&gt;"",MAX(L22:N22),"")</f>
        <v>54</v>
      </c>
      <c r="P22" s="8">
        <v>70</v>
      </c>
      <c r="Q22" s="8">
        <v>-73</v>
      </c>
      <c r="R22" s="8">
        <v>-74</v>
      </c>
      <c r="S22" s="101">
        <f t="shared" ref="S22:S66" si="37">IF(P22&lt;&gt;"",MAX(P22:R22),"")</f>
        <v>70</v>
      </c>
      <c r="T22" s="8">
        <v>124</v>
      </c>
      <c r="U22" s="8">
        <v>2</v>
      </c>
      <c r="V22" s="8">
        <f t="shared" ref="V22:V66" si="38">IF(B22="M",0.75194503,0)</f>
        <v>0</v>
      </c>
      <c r="W22" s="8">
        <f t="shared" ref="W22:W66" si="39">IF(B22="F",0.783497476,0)</f>
        <v>0.78349747599999997</v>
      </c>
      <c r="X22" s="38">
        <f t="shared" ref="X22:X66" si="40">MAX(V22:W22)</f>
        <v>0.78349747599999997</v>
      </c>
      <c r="Y22" s="8">
        <f t="shared" ref="Y22:Y66" si="41">IF(B22="M",175.508,0)</f>
        <v>0</v>
      </c>
      <c r="Z22" s="8">
        <f t="shared" ref="Z22:Z66" si="42">IF(B22="F",153.655,0)</f>
        <v>153.655</v>
      </c>
      <c r="AA22" s="38">
        <f t="shared" ref="AA22:AA66" si="43">MAX(Y22:Z22)</f>
        <v>153.655</v>
      </c>
      <c r="AB22" s="39">
        <f t="shared" ref="AB22:AB66" si="44">LOG10(K22/AA22)</f>
        <v>-0.41569468531002379</v>
      </c>
      <c r="AC22" s="38">
        <f t="shared" ref="AC22:AC66" si="45">X22*AB22*AB22</f>
        <v>0.13538998678555406</v>
      </c>
      <c r="AD22" s="39">
        <f t="shared" ref="AD22:AD66" si="46">POWER(10,AC22)</f>
        <v>1.3658090522358408</v>
      </c>
      <c r="AE22" s="38">
        <f t="shared" ref="AE22:AE66" si="47">IF(K22&gt;AA22,1,0)</f>
        <v>0</v>
      </c>
      <c r="AF22" s="39">
        <f t="shared" ref="AF22:AF66" si="48">IF(AE22=0,MAX(AD22:AE22),1)</f>
        <v>1.3658090522358408</v>
      </c>
      <c r="AG22" s="82">
        <f t="shared" ref="AG22:AG66" si="49">IF(T22&lt;&gt;"",T22*AF22,"")</f>
        <v>169.36032247724427</v>
      </c>
      <c r="AH22" s="82">
        <f t="shared" ref="AH22" si="50">IF(I22=A$10,0,IF(I22=90,3.571,IF(I22=89,3.559,IF(I22=88,3.54,IF(I22=87,3.508,IF(I22=86,3.458,IF(I22=85,3.386,IF(I22=84,3.288,0))))))))</f>
        <v>0</v>
      </c>
      <c r="AI22" s="82">
        <f t="shared" ref="AI22" si="51">IF(I22=A$10,0,IF(I22=83,3.166,IF(I22=82,3.018,IF(I22=81,2.849,IF(I22=80,2.669,IF(I22=79,2.5,IF(I22=78,2.358,IF(I22=77,2.251,0))))))))</f>
        <v>0</v>
      </c>
      <c r="AJ22" s="82">
        <f t="shared" ref="AJ22" si="52">IF(I22=A$10,0,IF(I22=76,2.184,IF(I22=75,2.142,IF(I22=74,2.113,IF(I22=73,2.087,IF(I22=72,2.053,IF(I22=71,2.002,IF(I22=70,1.933,0))))))))</f>
        <v>0</v>
      </c>
      <c r="AK22" s="82">
        <f t="shared" ref="AK22" si="53">IF(I22=A$10,0,IF(I22=69,1.856,IF(I22=68,1.782,IF(I22=67,1.719,IF(I22=66,1.671,IF(I22=65,1.636,IF(I22=64,1.608,IF(I22=63,1.584,0))))))))</f>
        <v>0</v>
      </c>
      <c r="AL22" s="82">
        <f t="shared" ref="AL22" si="54">IF(I22=A$10,0,IF(I22=62,1.561,IF(I22=61,1.536,IF(I22=60,1.509,IF(I22=59,1.48,IF(I22=58,1.449,IF(I22=57,1.417,IF(I22=56,1.384,0))))))))</f>
        <v>0</v>
      </c>
      <c r="AM22" s="82">
        <f t="shared" ref="AM22" si="55">IF(I22=A$10,0,IF(I22=55,1.35,IF(I22=54,1.319,IF(I22=53,1.293,IF(I22=52,1.271,IF(I22=51,1.255,IF(I22=50,1.243,IF(I22=49,1.234,0))))))))</f>
        <v>0</v>
      </c>
      <c r="AN22" s="82">
        <f t="shared" ref="AN22" si="56">IF(I22=A$10,0,IF(I22=48,1.226,IF(I22=47,1.217,IF(I22=46,1.207,IF(I22=45,1.195,IF(I22=44,1.183,IF(I22=43,1.17,IF(I22=42,1.158,0))))))))</f>
        <v>0</v>
      </c>
      <c r="AO22" s="82">
        <f t="shared" ref="AO22" si="57">IF(I22=A$10,0,IF(I22=41,1.147,IF(I22=40,1.136,IF(I22=39,1.125,IF(I22=38,1.113,IF(I22=37,1.1,IF(I22=36,1.087,IF(I22=35,1.072,0))))))))</f>
        <v>0</v>
      </c>
      <c r="AP22" s="82">
        <f t="shared" ref="AP22" si="58">IF(I22=A$10,0,IF(I22=36,1.087,IF(I22=35,1.072,0)))</f>
        <v>0</v>
      </c>
      <c r="AQ22" s="82">
        <f t="shared" ref="AQ22" si="59">IF(I22=A$10,0,MAX(AH22:AP22))</f>
        <v>0</v>
      </c>
      <c r="AR22" s="83" t="str">
        <f t="shared" si="34"/>
        <v/>
      </c>
      <c r="AS22" s="84" t="str">
        <f t="shared" si="35"/>
        <v>W60</v>
      </c>
      <c r="AT22" s="85" t="str">
        <f t="shared" ref="AT22:AT66" si="60">IF(I22=0,"",IF(I22&lt;12,"Y11-",IF(I22&lt;14,"Y12",IF(I22&lt;16,"Y14",IF(I22&lt;18,"Y16",IF(I22&lt;21,"J",(IF(I22&lt;35,"",IF(I22&lt;40,"M35",IF(I22&lt;45,"M40",IF(I22&lt;50,"M45",IF(I22&lt;55,"M50",IF(I22&lt;60,"M55",AU22)))))))))))))</f>
        <v/>
      </c>
      <c r="AU22" s="82" t="str">
        <f t="shared" ref="AU22:AU66" si="61">IF(I22&lt;65,"M60",IF(I22&lt;70,"M65",IF(I22&lt;75,"M70",IF(I22&lt;80,"M75",IF(I22&lt;85,"M80",IF(I22&lt;90,"M85",""))))))</f>
        <v>M60</v>
      </c>
      <c r="AV22" s="82" t="str">
        <f t="shared" ref="AV22:AV66" si="62">IF(AQ22&gt;1,AG22*AQ22," ")</f>
        <v xml:space="preserve"> </v>
      </c>
    </row>
    <row r="23" spans="1:48" s="36" customFormat="1" ht="12.75" customHeight="1">
      <c r="A23" s="111">
        <v>63</v>
      </c>
      <c r="B23" s="109" t="s">
        <v>50</v>
      </c>
      <c r="C23" s="107">
        <v>1012065</v>
      </c>
      <c r="D23" s="104" t="str">
        <f t="shared" ref="D23:D66" si="63">IF(B23="F",AR23,AT23)</f>
        <v/>
      </c>
      <c r="E23" s="8">
        <v>59</v>
      </c>
      <c r="F23" s="33" t="s">
        <v>77</v>
      </c>
      <c r="G23" s="33" t="s">
        <v>78</v>
      </c>
      <c r="H23" s="8">
        <v>1997</v>
      </c>
      <c r="I23" s="8">
        <f t="shared" ref="I23:I66" si="64">IF(AND(H23&lt;&gt;"",H23&lt;&gt;0),A$10-H23,"")</f>
        <v>25</v>
      </c>
      <c r="J23" s="95" t="s">
        <v>79</v>
      </c>
      <c r="K23" s="8">
        <v>58.3</v>
      </c>
      <c r="L23" s="8">
        <v>70</v>
      </c>
      <c r="M23" s="8">
        <v>-73</v>
      </c>
      <c r="N23" s="8">
        <v>-73</v>
      </c>
      <c r="O23" s="101">
        <f t="shared" si="36"/>
        <v>70</v>
      </c>
      <c r="P23" s="8">
        <v>85</v>
      </c>
      <c r="Q23" s="8">
        <v>-88</v>
      </c>
      <c r="R23" s="8">
        <v>-91</v>
      </c>
      <c r="S23" s="101">
        <f t="shared" si="37"/>
        <v>85</v>
      </c>
      <c r="T23" s="8">
        <f t="shared" ref="T23:T66" si="65">IF(O23&lt;&gt;"",SUM(O23,S23),"")</f>
        <v>155</v>
      </c>
      <c r="U23" s="117">
        <v>1</v>
      </c>
      <c r="V23" s="8">
        <f t="shared" si="38"/>
        <v>0</v>
      </c>
      <c r="W23" s="8">
        <f t="shared" si="39"/>
        <v>0.78349747599999997</v>
      </c>
      <c r="X23" s="38">
        <f t="shared" si="40"/>
        <v>0.78349747599999997</v>
      </c>
      <c r="Y23" s="8">
        <f t="shared" si="41"/>
        <v>0</v>
      </c>
      <c r="Z23" s="8">
        <f t="shared" si="42"/>
        <v>153.655</v>
      </c>
      <c r="AA23" s="38">
        <f t="shared" si="43"/>
        <v>153.655</v>
      </c>
      <c r="AB23" s="39">
        <f t="shared" si="44"/>
        <v>-0.42087814219315395</v>
      </c>
      <c r="AC23" s="38">
        <f t="shared" si="45"/>
        <v>0.13878749758891692</v>
      </c>
      <c r="AD23" s="39">
        <f t="shared" si="46"/>
        <v>1.3765357584129021</v>
      </c>
      <c r="AE23" s="38">
        <f t="shared" si="47"/>
        <v>0</v>
      </c>
      <c r="AF23" s="39">
        <f t="shared" si="48"/>
        <v>1.3765357584129021</v>
      </c>
      <c r="AG23" s="82">
        <f t="shared" si="49"/>
        <v>213.36304255399983</v>
      </c>
      <c r="AH23" s="82">
        <f t="shared" ref="AH23" si="66">IF(I23=A$7,0,IF(I23=90,3.571,IF(I23=89,3.559,IF(I23=88,3.54,IF(I23=87,3.508,IF(I23=86,3.458,IF(I23=85,3.386,IF(I23=84,3.288,0))))))))</f>
        <v>0</v>
      </c>
      <c r="AI23" s="82">
        <f t="shared" ref="AI23" si="67">IF(I23=A$7,0,IF(I23=83,3.166,IF(I23=82,3.018,IF(I23=81,2.849,IF(I23=80,2.669,IF(I23=79,2.5,IF(I23=78,2.358,IF(I23=77,2.251,0))))))))</f>
        <v>0</v>
      </c>
      <c r="AJ23" s="82">
        <f t="shared" ref="AJ23" si="68">IF(I23=A$7,0,IF(I23=76,2.184,IF(I23=75,2.142,IF(I23=74,2.113,IF(I23=73,2.087,IF(I23=72,2.053,IF(I23=71,2.002,IF(I23=70,1.933,0))))))))</f>
        <v>0</v>
      </c>
      <c r="AK23" s="82">
        <f t="shared" ref="AK23" si="69">IF(I23=A$7,0,IF(I23=69,1.856,IF(I23=68,1.782,IF(I23=67,1.719,IF(I23=66,1.671,IF(I23=65,1.636,IF(I23=64,1.608,IF(I23=63,1.584,0))))))))</f>
        <v>0</v>
      </c>
      <c r="AL23" s="82">
        <f t="shared" ref="AL23" si="70">IF(I23=A$7,0,IF(I23=62,1.561,IF(I23=61,1.536,IF(I23=60,1.509,IF(I23=59,1.48,IF(I23=58,1.449,IF(I23=57,1.417,IF(I23=56,1.384,0))))))))</f>
        <v>0</v>
      </c>
      <c r="AM23" s="82">
        <f t="shared" ref="AM23" si="71">IF(I23=A$7,0,IF(I23=55,1.35,IF(I23=54,1.319,IF(I23=53,1.293,IF(I23=52,1.271,IF(I23=51,1.255,IF(I23=50,1.243,IF(I23=49,1.234,0))))))))</f>
        <v>0</v>
      </c>
      <c r="AN23" s="82">
        <f t="shared" ref="AN23" si="72">IF(I23=A$7,0,IF(I23=48,1.226,IF(I23=47,1.217,IF(I23=46,1.207,IF(I23=45,1.195,IF(I23=44,1.183,IF(I23=43,1.17,IF(I23=42,1.158,0))))))))</f>
        <v>0</v>
      </c>
      <c r="AO23" s="82">
        <f t="shared" ref="AO23" si="73">IF(I23=A$7,0,IF(I23=41,1.147,IF(I23=40,1.136,IF(I23=39,1.125,IF(I23=38,1.113,IF(I23=37,1.1,IF(I23=36,1.087,IF(I23=35,1.072,0))))))))</f>
        <v>0</v>
      </c>
      <c r="AP23" s="82">
        <f t="shared" ref="AP23" si="74">IF(I23=A$7,0,IF(I23=36,1.087,IF(I23=35,1.072,0)))</f>
        <v>0</v>
      </c>
      <c r="AQ23" s="82">
        <f t="shared" ref="AQ23" si="75">IF(I23=A$7,0,MAX(AH23:AP23))</f>
        <v>0</v>
      </c>
      <c r="AR23" s="83" t="str">
        <f t="shared" si="34"/>
        <v/>
      </c>
      <c r="AS23" s="84" t="str">
        <f t="shared" si="35"/>
        <v>W60</v>
      </c>
      <c r="AT23" s="85" t="str">
        <f t="shared" si="60"/>
        <v/>
      </c>
      <c r="AU23" s="82" t="str">
        <f t="shared" si="61"/>
        <v>M60</v>
      </c>
      <c r="AV23" s="82" t="str">
        <f t="shared" si="62"/>
        <v xml:space="preserve"> </v>
      </c>
    </row>
    <row r="24" spans="1:48" s="36" customFormat="1" ht="12.75" customHeight="1">
      <c r="A24" s="111">
        <v>8</v>
      </c>
      <c r="B24" s="109" t="s">
        <v>50</v>
      </c>
      <c r="C24" s="107">
        <v>1043583</v>
      </c>
      <c r="D24" s="104" t="str">
        <f t="shared" si="63"/>
        <v/>
      </c>
      <c r="E24" s="8">
        <v>64</v>
      </c>
      <c r="F24" s="33" t="s">
        <v>80</v>
      </c>
      <c r="G24" s="33" t="s">
        <v>81</v>
      </c>
      <c r="H24" s="8">
        <v>1988</v>
      </c>
      <c r="I24" s="8">
        <f t="shared" si="64"/>
        <v>34</v>
      </c>
      <c r="J24" s="95" t="s">
        <v>58</v>
      </c>
      <c r="K24" s="8">
        <v>60.7</v>
      </c>
      <c r="L24" s="8">
        <v>34</v>
      </c>
      <c r="M24" s="8">
        <v>36</v>
      </c>
      <c r="N24" s="8">
        <v>38</v>
      </c>
      <c r="O24" s="101">
        <f t="shared" si="36"/>
        <v>38</v>
      </c>
      <c r="P24" s="8">
        <v>50</v>
      </c>
      <c r="Q24" s="8">
        <v>53</v>
      </c>
      <c r="R24" s="8">
        <v>56</v>
      </c>
      <c r="S24" s="101">
        <f t="shared" si="37"/>
        <v>56</v>
      </c>
      <c r="T24" s="8">
        <f t="shared" si="65"/>
        <v>94</v>
      </c>
      <c r="U24" s="8">
        <v>6</v>
      </c>
      <c r="V24" s="8">
        <f t="shared" si="38"/>
        <v>0</v>
      </c>
      <c r="W24" s="8">
        <f t="shared" si="39"/>
        <v>0.78349747599999997</v>
      </c>
      <c r="X24" s="38">
        <f t="shared" si="40"/>
        <v>0.78349747599999997</v>
      </c>
      <c r="Y24" s="8">
        <f t="shared" si="41"/>
        <v>0</v>
      </c>
      <c r="Z24" s="8">
        <f t="shared" si="42"/>
        <v>153.655</v>
      </c>
      <c r="AA24" s="38">
        <f t="shared" si="43"/>
        <v>153.655</v>
      </c>
      <c r="AB24" s="39">
        <f t="shared" si="44"/>
        <v>-0.4033580058769104</v>
      </c>
      <c r="AC24" s="38">
        <f t="shared" si="45"/>
        <v>0.12747322234011907</v>
      </c>
      <c r="AD24" s="39">
        <f t="shared" si="46"/>
        <v>1.3411372412299609</v>
      </c>
      <c r="AE24" s="38">
        <f t="shared" si="47"/>
        <v>0</v>
      </c>
      <c r="AF24" s="39">
        <f t="shared" si="48"/>
        <v>1.3411372412299609</v>
      </c>
      <c r="AG24" s="82">
        <f t="shared" si="49"/>
        <v>126.06690067561632</v>
      </c>
      <c r="AH24" s="82">
        <f t="shared" ref="AH24:AH26" si="76">IF(I24=A$10,0,IF(I24=90,3.571,IF(I24=89,3.559,IF(I24=88,3.54,IF(I24=87,3.508,IF(I24=86,3.458,IF(I24=85,3.386,IF(I24=84,3.288,0))))))))</f>
        <v>0</v>
      </c>
      <c r="AI24" s="82">
        <f t="shared" ref="AI24:AI26" si="77">IF(I24=A$10,0,IF(I24=83,3.166,IF(I24=82,3.018,IF(I24=81,2.849,IF(I24=80,2.669,IF(I24=79,2.5,IF(I24=78,2.358,IF(I24=77,2.251,0))))))))</f>
        <v>0</v>
      </c>
      <c r="AJ24" s="82">
        <f t="shared" ref="AJ24:AJ26" si="78">IF(I24=A$10,0,IF(I24=76,2.184,IF(I24=75,2.142,IF(I24=74,2.113,IF(I24=73,2.087,IF(I24=72,2.053,IF(I24=71,2.002,IF(I24=70,1.933,0))))))))</f>
        <v>0</v>
      </c>
      <c r="AK24" s="82">
        <f t="shared" ref="AK24:AK26" si="79">IF(I24=A$10,0,IF(I24=69,1.856,IF(I24=68,1.782,IF(I24=67,1.719,IF(I24=66,1.671,IF(I24=65,1.636,IF(I24=64,1.608,IF(I24=63,1.584,0))))))))</f>
        <v>0</v>
      </c>
      <c r="AL24" s="82">
        <f t="shared" ref="AL24:AL26" si="80">IF(I24=A$10,0,IF(I24=62,1.561,IF(I24=61,1.536,IF(I24=60,1.509,IF(I24=59,1.48,IF(I24=58,1.449,IF(I24=57,1.417,IF(I24=56,1.384,0))))))))</f>
        <v>0</v>
      </c>
      <c r="AM24" s="82">
        <f t="shared" ref="AM24:AM26" si="81">IF(I24=A$10,0,IF(I24=55,1.35,IF(I24=54,1.319,IF(I24=53,1.293,IF(I24=52,1.271,IF(I24=51,1.255,IF(I24=50,1.243,IF(I24=49,1.234,0))))))))</f>
        <v>0</v>
      </c>
      <c r="AN24" s="82">
        <f t="shared" ref="AN24:AN26" si="82">IF(I24=A$10,0,IF(I24=48,1.226,IF(I24=47,1.217,IF(I24=46,1.207,IF(I24=45,1.195,IF(I24=44,1.183,IF(I24=43,1.17,IF(I24=42,1.158,0))))))))</f>
        <v>0</v>
      </c>
      <c r="AO24" s="82">
        <f t="shared" ref="AO24:AO26" si="83">IF(I24=A$10,0,IF(I24=41,1.147,IF(I24=40,1.136,IF(I24=39,1.125,IF(I24=38,1.113,IF(I24=37,1.1,IF(I24=36,1.087,IF(I24=35,1.072,0))))))))</f>
        <v>0</v>
      </c>
      <c r="AP24" s="82">
        <f t="shared" ref="AP24:AP26" si="84">IF(I24=A$10,0,IF(I24=36,1.087,IF(I24=35,1.072,0)))</f>
        <v>0</v>
      </c>
      <c r="AQ24" s="82">
        <f t="shared" ref="AQ24:AQ26" si="85">IF(I24=A$10,0,MAX(AH24:AP24))</f>
        <v>0</v>
      </c>
      <c r="AR24" s="83" t="str">
        <f t="shared" si="34"/>
        <v/>
      </c>
      <c r="AS24" s="84" t="str">
        <f t="shared" si="35"/>
        <v>W60</v>
      </c>
      <c r="AT24" s="85" t="str">
        <f t="shared" si="60"/>
        <v/>
      </c>
      <c r="AU24" s="82" t="str">
        <f t="shared" si="61"/>
        <v>M60</v>
      </c>
      <c r="AV24" s="82" t="str">
        <f t="shared" si="62"/>
        <v xml:space="preserve"> </v>
      </c>
    </row>
    <row r="25" spans="1:48" s="36" customFormat="1" ht="12.75" customHeight="1">
      <c r="A25" s="111">
        <v>60</v>
      </c>
      <c r="B25" s="109" t="s">
        <v>50</v>
      </c>
      <c r="C25" s="106">
        <v>1031692</v>
      </c>
      <c r="D25" s="104" t="str">
        <f t="shared" si="63"/>
        <v/>
      </c>
      <c r="E25" s="8">
        <v>64</v>
      </c>
      <c r="F25" s="33" t="s">
        <v>82</v>
      </c>
      <c r="G25" s="33" t="s">
        <v>83</v>
      </c>
      <c r="H25" s="8">
        <v>1991</v>
      </c>
      <c r="I25" s="8">
        <f t="shared" si="64"/>
        <v>31</v>
      </c>
      <c r="J25" s="95" t="s">
        <v>58</v>
      </c>
      <c r="K25" s="8">
        <v>60.9</v>
      </c>
      <c r="L25" s="8">
        <v>41</v>
      </c>
      <c r="M25" s="8">
        <v>-44</v>
      </c>
      <c r="N25" s="8">
        <v>-44</v>
      </c>
      <c r="O25" s="101">
        <f t="shared" si="36"/>
        <v>41</v>
      </c>
      <c r="P25" s="8">
        <v>50</v>
      </c>
      <c r="Q25" s="8">
        <v>-52</v>
      </c>
      <c r="R25" s="8">
        <v>52</v>
      </c>
      <c r="S25" s="101">
        <f t="shared" si="37"/>
        <v>52</v>
      </c>
      <c r="T25" s="8">
        <f t="shared" si="65"/>
        <v>93</v>
      </c>
      <c r="U25" s="8">
        <v>7</v>
      </c>
      <c r="V25" s="8">
        <f t="shared" si="38"/>
        <v>0</v>
      </c>
      <c r="W25" s="8">
        <f t="shared" si="39"/>
        <v>0.78349747599999997</v>
      </c>
      <c r="X25" s="38">
        <f t="shared" si="40"/>
        <v>0.78349747599999997</v>
      </c>
      <c r="Y25" s="8">
        <f t="shared" si="41"/>
        <v>0</v>
      </c>
      <c r="Z25" s="8">
        <f t="shared" si="42"/>
        <v>153.655</v>
      </c>
      <c r="AA25" s="38">
        <f t="shared" si="43"/>
        <v>153.655</v>
      </c>
      <c r="AB25" s="39">
        <f t="shared" si="44"/>
        <v>-0.40192940431929264</v>
      </c>
      <c r="AC25" s="38">
        <f t="shared" si="45"/>
        <v>0.12657185953998848</v>
      </c>
      <c r="AD25" s="39">
        <f t="shared" si="46"/>
        <v>1.3383566449458144</v>
      </c>
      <c r="AE25" s="38">
        <f t="shared" si="47"/>
        <v>0</v>
      </c>
      <c r="AF25" s="39">
        <f t="shared" si="48"/>
        <v>1.3383566449458144</v>
      </c>
      <c r="AG25" s="82">
        <f t="shared" si="49"/>
        <v>124.46716797996073</v>
      </c>
      <c r="AH25" s="82">
        <f t="shared" si="76"/>
        <v>0</v>
      </c>
      <c r="AI25" s="82">
        <f t="shared" si="77"/>
        <v>0</v>
      </c>
      <c r="AJ25" s="82">
        <f t="shared" si="78"/>
        <v>0</v>
      </c>
      <c r="AK25" s="82">
        <f t="shared" si="79"/>
        <v>0</v>
      </c>
      <c r="AL25" s="82">
        <f t="shared" si="80"/>
        <v>0</v>
      </c>
      <c r="AM25" s="82">
        <f t="shared" si="81"/>
        <v>0</v>
      </c>
      <c r="AN25" s="82">
        <f t="shared" si="82"/>
        <v>0</v>
      </c>
      <c r="AO25" s="82">
        <f t="shared" si="83"/>
        <v>0</v>
      </c>
      <c r="AP25" s="82">
        <f t="shared" si="84"/>
        <v>0</v>
      </c>
      <c r="AQ25" s="82">
        <f t="shared" si="85"/>
        <v>0</v>
      </c>
      <c r="AR25" s="83" t="str">
        <f t="shared" si="34"/>
        <v/>
      </c>
      <c r="AS25" s="84" t="str">
        <f t="shared" si="35"/>
        <v>W60</v>
      </c>
      <c r="AT25" s="85" t="str">
        <f t="shared" si="60"/>
        <v/>
      </c>
      <c r="AU25" s="82" t="str">
        <f t="shared" si="61"/>
        <v>M60</v>
      </c>
      <c r="AV25" s="82" t="str">
        <f t="shared" si="62"/>
        <v xml:space="preserve"> </v>
      </c>
    </row>
    <row r="26" spans="1:48" s="36" customFormat="1" ht="12.75" customHeight="1">
      <c r="A26" s="111">
        <v>53</v>
      </c>
      <c r="B26" s="109" t="s">
        <v>50</v>
      </c>
      <c r="C26" s="107">
        <v>217391</v>
      </c>
      <c r="D26" s="104" t="str">
        <f t="shared" si="63"/>
        <v>W55</v>
      </c>
      <c r="E26" s="8">
        <v>71</v>
      </c>
      <c r="F26" s="33" t="s">
        <v>84</v>
      </c>
      <c r="G26" s="33" t="s">
        <v>85</v>
      </c>
      <c r="H26" s="8">
        <v>1963</v>
      </c>
      <c r="I26" s="8">
        <f t="shared" si="64"/>
        <v>59</v>
      </c>
      <c r="J26" s="95" t="s">
        <v>66</v>
      </c>
      <c r="K26" s="8">
        <v>66.400000000000006</v>
      </c>
      <c r="L26" s="8">
        <v>33</v>
      </c>
      <c r="M26" s="8">
        <v>35</v>
      </c>
      <c r="N26" s="8">
        <v>-37</v>
      </c>
      <c r="O26" s="101">
        <f t="shared" si="36"/>
        <v>35</v>
      </c>
      <c r="P26" s="8">
        <v>48</v>
      </c>
      <c r="Q26" s="8">
        <v>-51</v>
      </c>
      <c r="R26" s="8">
        <v>51</v>
      </c>
      <c r="S26" s="101">
        <f t="shared" si="37"/>
        <v>51</v>
      </c>
      <c r="T26" s="8">
        <f t="shared" si="65"/>
        <v>86</v>
      </c>
      <c r="U26" s="8">
        <v>7</v>
      </c>
      <c r="V26" s="8">
        <f t="shared" si="38"/>
        <v>0</v>
      </c>
      <c r="W26" s="8">
        <f t="shared" si="39"/>
        <v>0.78349747599999997</v>
      </c>
      <c r="X26" s="38">
        <f t="shared" si="40"/>
        <v>0.78349747599999997</v>
      </c>
      <c r="Y26" s="8">
        <f t="shared" si="41"/>
        <v>0</v>
      </c>
      <c r="Z26" s="8">
        <f t="shared" si="42"/>
        <v>153.655</v>
      </c>
      <c r="AA26" s="38">
        <f t="shared" si="43"/>
        <v>153.655</v>
      </c>
      <c r="AB26" s="39">
        <f t="shared" si="44"/>
        <v>-0.36437861758415041</v>
      </c>
      <c r="AC26" s="38">
        <f t="shared" si="45"/>
        <v>0.10402635212634734</v>
      </c>
      <c r="AD26" s="39">
        <f t="shared" si="46"/>
        <v>1.2706512034600519</v>
      </c>
      <c r="AE26" s="38">
        <f t="shared" si="47"/>
        <v>0</v>
      </c>
      <c r="AF26" s="39">
        <f t="shared" si="48"/>
        <v>1.2706512034600519</v>
      </c>
      <c r="AG26" s="82">
        <f t="shared" si="49"/>
        <v>109.27600349756446</v>
      </c>
      <c r="AH26" s="82">
        <f t="shared" si="76"/>
        <v>0</v>
      </c>
      <c r="AI26" s="82">
        <f t="shared" si="77"/>
        <v>0</v>
      </c>
      <c r="AJ26" s="82">
        <f t="shared" si="78"/>
        <v>0</v>
      </c>
      <c r="AK26" s="82">
        <f t="shared" si="79"/>
        <v>0</v>
      </c>
      <c r="AL26" s="82">
        <f t="shared" si="80"/>
        <v>1.48</v>
      </c>
      <c r="AM26" s="82">
        <f t="shared" si="81"/>
        <v>0</v>
      </c>
      <c r="AN26" s="82">
        <f t="shared" si="82"/>
        <v>0</v>
      </c>
      <c r="AO26" s="82">
        <f t="shared" si="83"/>
        <v>0</v>
      </c>
      <c r="AP26" s="82">
        <f t="shared" si="84"/>
        <v>0</v>
      </c>
      <c r="AQ26" s="82">
        <f t="shared" si="85"/>
        <v>1.48</v>
      </c>
      <c r="AR26" s="83" t="str">
        <f t="shared" si="34"/>
        <v>W55</v>
      </c>
      <c r="AS26" s="84" t="str">
        <f t="shared" si="35"/>
        <v>W60</v>
      </c>
      <c r="AT26" s="85" t="str">
        <f t="shared" si="60"/>
        <v>M55</v>
      </c>
      <c r="AU26" s="82" t="str">
        <f t="shared" si="61"/>
        <v>M60</v>
      </c>
      <c r="AV26" s="82">
        <f t="shared" si="62"/>
        <v>161.7284851763954</v>
      </c>
    </row>
    <row r="27" spans="1:48" s="36" customFormat="1" ht="12.75" customHeight="1">
      <c r="A27" s="111">
        <v>9</v>
      </c>
      <c r="B27" s="109" t="s">
        <v>50</v>
      </c>
      <c r="C27" s="107">
        <v>1044510</v>
      </c>
      <c r="D27" s="104" t="str">
        <f t="shared" si="63"/>
        <v>W60</v>
      </c>
      <c r="E27" s="8">
        <v>71</v>
      </c>
      <c r="F27" s="33" t="s">
        <v>86</v>
      </c>
      <c r="G27" s="33" t="s">
        <v>87</v>
      </c>
      <c r="H27" s="8">
        <v>1960</v>
      </c>
      <c r="I27" s="8">
        <f t="shared" si="64"/>
        <v>62</v>
      </c>
      <c r="J27" s="95" t="s">
        <v>88</v>
      </c>
      <c r="K27" s="8">
        <v>67.75</v>
      </c>
      <c r="L27" s="8">
        <v>32</v>
      </c>
      <c r="M27" s="8">
        <v>35</v>
      </c>
      <c r="N27" s="8">
        <v>37</v>
      </c>
      <c r="O27" s="101">
        <f t="shared" si="36"/>
        <v>37</v>
      </c>
      <c r="P27" s="8">
        <v>45</v>
      </c>
      <c r="Q27" s="8">
        <v>48</v>
      </c>
      <c r="R27" s="8">
        <v>51</v>
      </c>
      <c r="S27" s="101">
        <f t="shared" si="37"/>
        <v>51</v>
      </c>
      <c r="T27" s="8">
        <f t="shared" si="65"/>
        <v>88</v>
      </c>
      <c r="U27" s="117">
        <v>6</v>
      </c>
      <c r="V27" s="8">
        <f t="shared" si="38"/>
        <v>0</v>
      </c>
      <c r="W27" s="8">
        <f t="shared" si="39"/>
        <v>0.78349747599999997</v>
      </c>
      <c r="X27" s="38">
        <f t="shared" si="40"/>
        <v>0.78349747599999997</v>
      </c>
      <c r="Y27" s="8">
        <f t="shared" si="41"/>
        <v>0</v>
      </c>
      <c r="Z27" s="8">
        <f t="shared" si="42"/>
        <v>153.655</v>
      </c>
      <c r="AA27" s="38">
        <f t="shared" si="43"/>
        <v>153.655</v>
      </c>
      <c r="AB27" s="39">
        <f t="shared" si="44"/>
        <v>-0.35563739740572464</v>
      </c>
      <c r="AC27" s="38">
        <f t="shared" si="45"/>
        <v>9.9095161202293738E-2</v>
      </c>
      <c r="AD27" s="39">
        <f t="shared" si="46"/>
        <v>1.2563052110728654</v>
      </c>
      <c r="AE27" s="38">
        <f t="shared" si="47"/>
        <v>0</v>
      </c>
      <c r="AF27" s="39">
        <f t="shared" si="48"/>
        <v>1.2563052110728654</v>
      </c>
      <c r="AG27" s="82">
        <f t="shared" si="49"/>
        <v>110.55485857441215</v>
      </c>
      <c r="AH27" s="82">
        <f t="shared" ref="AH27" si="86">IF(I27=A$7,0,IF(I27=90,3.571,IF(I27=89,3.559,IF(I27=88,3.54,IF(I27=87,3.508,IF(I27=86,3.458,IF(I27=85,3.386,IF(I27=84,3.288,0))))))))</f>
        <v>0</v>
      </c>
      <c r="AI27" s="82">
        <f t="shared" ref="AI27" si="87">IF(I27=A$7,0,IF(I27=83,3.166,IF(I27=82,3.018,IF(I27=81,2.849,IF(I27=80,2.669,IF(I27=79,2.5,IF(I27=78,2.358,IF(I27=77,2.251,0))))))))</f>
        <v>0</v>
      </c>
      <c r="AJ27" s="82">
        <f t="shared" ref="AJ27" si="88">IF(I27=A$7,0,IF(I27=76,2.184,IF(I27=75,2.142,IF(I27=74,2.113,IF(I27=73,2.087,IF(I27=72,2.053,IF(I27=71,2.002,IF(I27=70,1.933,0))))))))</f>
        <v>0</v>
      </c>
      <c r="AK27" s="82">
        <f t="shared" ref="AK27" si="89">IF(I27=A$7,0,IF(I27=69,1.856,IF(I27=68,1.782,IF(I27=67,1.719,IF(I27=66,1.671,IF(I27=65,1.636,IF(I27=64,1.608,IF(I27=63,1.584,0))))))))</f>
        <v>0</v>
      </c>
      <c r="AL27" s="82">
        <f t="shared" ref="AL27" si="90">IF(I27=A$7,0,IF(I27=62,1.561,IF(I27=61,1.536,IF(I27=60,1.509,IF(I27=59,1.48,IF(I27=58,1.449,IF(I27=57,1.417,IF(I27=56,1.384,0))))))))</f>
        <v>1.5609999999999999</v>
      </c>
      <c r="AM27" s="82">
        <f t="shared" ref="AM27" si="91">IF(I27=A$7,0,IF(I27=55,1.35,IF(I27=54,1.319,IF(I27=53,1.293,IF(I27=52,1.271,IF(I27=51,1.255,IF(I27=50,1.243,IF(I27=49,1.234,0))))))))</f>
        <v>0</v>
      </c>
      <c r="AN27" s="82">
        <f t="shared" ref="AN27" si="92">IF(I27=A$7,0,IF(I27=48,1.226,IF(I27=47,1.217,IF(I27=46,1.207,IF(I27=45,1.195,IF(I27=44,1.183,IF(I27=43,1.17,IF(I27=42,1.158,0))))))))</f>
        <v>0</v>
      </c>
      <c r="AO27" s="82">
        <f t="shared" ref="AO27" si="93">IF(I27=A$7,0,IF(I27=41,1.147,IF(I27=40,1.136,IF(I27=39,1.125,IF(I27=38,1.113,IF(I27=37,1.1,IF(I27=36,1.087,IF(I27=35,1.072,0))))))))</f>
        <v>0</v>
      </c>
      <c r="AP27" s="82">
        <f t="shared" ref="AP27" si="94">IF(I27=A$7,0,IF(I27=36,1.087,IF(I27=35,1.072,0)))</f>
        <v>0</v>
      </c>
      <c r="AQ27" s="82">
        <f t="shared" ref="AQ27" si="95">IF(I27=A$7,0,MAX(AH27:AP27))</f>
        <v>1.5609999999999999</v>
      </c>
      <c r="AR27" s="83" t="str">
        <f t="shared" si="34"/>
        <v>W60</v>
      </c>
      <c r="AS27" s="84" t="str">
        <f t="shared" si="35"/>
        <v>W60</v>
      </c>
      <c r="AT27" s="85" t="str">
        <f t="shared" si="60"/>
        <v>M60</v>
      </c>
      <c r="AU27" s="82" t="str">
        <f t="shared" si="61"/>
        <v>M60</v>
      </c>
      <c r="AV27" s="82">
        <f t="shared" si="62"/>
        <v>172.57613423465736</v>
      </c>
    </row>
    <row r="28" spans="1:48" s="36" customFormat="1" ht="12.75" customHeight="1">
      <c r="A28" s="111">
        <v>67</v>
      </c>
      <c r="B28" s="110" t="s">
        <v>50</v>
      </c>
      <c r="C28" s="107">
        <v>209419</v>
      </c>
      <c r="D28" s="104" t="str">
        <f t="shared" si="63"/>
        <v>W35</v>
      </c>
      <c r="E28" s="8">
        <v>71</v>
      </c>
      <c r="F28" s="33" t="s">
        <v>89</v>
      </c>
      <c r="G28" s="33" t="s">
        <v>90</v>
      </c>
      <c r="H28" s="8">
        <v>1985</v>
      </c>
      <c r="I28" s="8">
        <f t="shared" si="64"/>
        <v>37</v>
      </c>
      <c r="J28" s="95" t="s">
        <v>61</v>
      </c>
      <c r="K28" s="8">
        <v>69</v>
      </c>
      <c r="L28" s="8">
        <v>-53</v>
      </c>
      <c r="M28" s="8">
        <v>53</v>
      </c>
      <c r="N28" s="8">
        <v>55</v>
      </c>
      <c r="O28" s="101">
        <f t="shared" si="36"/>
        <v>55</v>
      </c>
      <c r="P28" s="8">
        <v>66</v>
      </c>
      <c r="Q28" s="8">
        <v>70</v>
      </c>
      <c r="R28" s="8">
        <v>73</v>
      </c>
      <c r="S28" s="101">
        <f t="shared" si="37"/>
        <v>73</v>
      </c>
      <c r="T28" s="8">
        <v>129</v>
      </c>
      <c r="U28" s="8">
        <v>2</v>
      </c>
      <c r="V28" s="8">
        <f t="shared" si="38"/>
        <v>0</v>
      </c>
      <c r="W28" s="8">
        <f t="shared" si="39"/>
        <v>0.78349747599999997</v>
      </c>
      <c r="X28" s="38">
        <f t="shared" si="40"/>
        <v>0.78349747599999997</v>
      </c>
      <c r="Y28" s="8">
        <f t="shared" si="41"/>
        <v>0</v>
      </c>
      <c r="Z28" s="8">
        <f t="shared" si="42"/>
        <v>153.655</v>
      </c>
      <c r="AA28" s="38">
        <f t="shared" si="43"/>
        <v>153.655</v>
      </c>
      <c r="AB28" s="39">
        <f t="shared" si="44"/>
        <v>-0.34769760621491264</v>
      </c>
      <c r="AC28" s="38">
        <f t="shared" si="45"/>
        <v>9.4719850339988865E-2</v>
      </c>
      <c r="AD28" s="39">
        <f t="shared" si="46"/>
        <v>1.2437120735573388</v>
      </c>
      <c r="AE28" s="38">
        <f t="shared" si="47"/>
        <v>0</v>
      </c>
      <c r="AF28" s="39">
        <f t="shared" si="48"/>
        <v>1.2437120735573388</v>
      </c>
      <c r="AG28" s="82">
        <f t="shared" si="49"/>
        <v>160.4388574888967</v>
      </c>
      <c r="AH28" s="82">
        <f t="shared" ref="AH28" si="96">IF(I28=A$10,0,IF(I28=90,3.571,IF(I28=89,3.559,IF(I28=88,3.54,IF(I28=87,3.508,IF(I28=86,3.458,IF(I28=85,3.386,IF(I28=84,3.288,0))))))))</f>
        <v>0</v>
      </c>
      <c r="AI28" s="82">
        <f t="shared" ref="AI28" si="97">IF(I28=A$10,0,IF(I28=83,3.166,IF(I28=82,3.018,IF(I28=81,2.849,IF(I28=80,2.669,IF(I28=79,2.5,IF(I28=78,2.358,IF(I28=77,2.251,0))))))))</f>
        <v>0</v>
      </c>
      <c r="AJ28" s="82">
        <f t="shared" ref="AJ28" si="98">IF(I28=A$10,0,IF(I28=76,2.184,IF(I28=75,2.142,IF(I28=74,2.113,IF(I28=73,2.087,IF(I28=72,2.053,IF(I28=71,2.002,IF(I28=70,1.933,0))))))))</f>
        <v>0</v>
      </c>
      <c r="AK28" s="82">
        <f t="shared" ref="AK28" si="99">IF(I28=A$10,0,IF(I28=69,1.856,IF(I28=68,1.782,IF(I28=67,1.719,IF(I28=66,1.671,IF(I28=65,1.636,IF(I28=64,1.608,IF(I28=63,1.584,0))))))))</f>
        <v>0</v>
      </c>
      <c r="AL28" s="82">
        <f t="shared" ref="AL28" si="100">IF(I28=A$10,0,IF(I28=62,1.561,IF(I28=61,1.536,IF(I28=60,1.509,IF(I28=59,1.48,IF(I28=58,1.449,IF(I28=57,1.417,IF(I28=56,1.384,0))))))))</f>
        <v>0</v>
      </c>
      <c r="AM28" s="82">
        <f t="shared" ref="AM28" si="101">IF(I28=A$10,0,IF(I28=55,1.35,IF(I28=54,1.319,IF(I28=53,1.293,IF(I28=52,1.271,IF(I28=51,1.255,IF(I28=50,1.243,IF(I28=49,1.234,0))))))))</f>
        <v>0</v>
      </c>
      <c r="AN28" s="82">
        <f t="shared" ref="AN28" si="102">IF(I28=A$10,0,IF(I28=48,1.226,IF(I28=47,1.217,IF(I28=46,1.207,IF(I28=45,1.195,IF(I28=44,1.183,IF(I28=43,1.17,IF(I28=42,1.158,0))))))))</f>
        <v>0</v>
      </c>
      <c r="AO28" s="82">
        <f t="shared" ref="AO28" si="103">IF(I28=A$10,0,IF(I28=41,1.147,IF(I28=40,1.136,IF(I28=39,1.125,IF(I28=38,1.113,IF(I28=37,1.1,IF(I28=36,1.087,IF(I28=35,1.072,0))))))))</f>
        <v>1.1000000000000001</v>
      </c>
      <c r="AP28" s="82">
        <f t="shared" ref="AP28" si="104">IF(I28=A$10,0,IF(I28=36,1.087,IF(I28=35,1.072,0)))</f>
        <v>0</v>
      </c>
      <c r="AQ28" s="82">
        <f t="shared" ref="AQ28" si="105">IF(I28=A$10,0,MAX(AH28:AP28))</f>
        <v>1.1000000000000001</v>
      </c>
      <c r="AR28" s="83" t="str">
        <f t="shared" si="34"/>
        <v>W35</v>
      </c>
      <c r="AS28" s="84" t="str">
        <f t="shared" si="35"/>
        <v>W60</v>
      </c>
      <c r="AT28" s="85" t="str">
        <f t="shared" si="60"/>
        <v>M35</v>
      </c>
      <c r="AU28" s="82" t="str">
        <f t="shared" si="61"/>
        <v>M60</v>
      </c>
      <c r="AV28" s="82">
        <f t="shared" si="62"/>
        <v>176.48274323778639</v>
      </c>
    </row>
    <row r="29" spans="1:48" s="36" customFormat="1" ht="12.75" customHeight="1">
      <c r="A29" s="111">
        <v>50</v>
      </c>
      <c r="B29" s="110" t="s">
        <v>51</v>
      </c>
      <c r="C29" s="107">
        <v>1055250</v>
      </c>
      <c r="D29" s="104" t="str">
        <f t="shared" si="63"/>
        <v>Y12</v>
      </c>
      <c r="E29" s="8">
        <v>55</v>
      </c>
      <c r="F29" s="33" t="s">
        <v>91</v>
      </c>
      <c r="G29" s="33" t="s">
        <v>74</v>
      </c>
      <c r="H29" s="8">
        <v>2010</v>
      </c>
      <c r="I29" s="8">
        <f t="shared" si="64"/>
        <v>12</v>
      </c>
      <c r="J29" s="95" t="s">
        <v>58</v>
      </c>
      <c r="K29" s="8">
        <v>42.85</v>
      </c>
      <c r="L29" s="8">
        <v>-17</v>
      </c>
      <c r="M29" s="8">
        <v>-17</v>
      </c>
      <c r="N29" s="8">
        <v>18</v>
      </c>
      <c r="O29" s="101">
        <v>18</v>
      </c>
      <c r="P29" s="8">
        <v>24</v>
      </c>
      <c r="Q29" s="8">
        <v>26</v>
      </c>
      <c r="R29" s="8">
        <v>-27</v>
      </c>
      <c r="S29" s="101">
        <f t="shared" si="37"/>
        <v>26</v>
      </c>
      <c r="T29" s="8">
        <f t="shared" si="65"/>
        <v>44</v>
      </c>
      <c r="U29" s="117">
        <v>3</v>
      </c>
      <c r="V29" s="8">
        <f t="shared" si="38"/>
        <v>0.75194503000000001</v>
      </c>
      <c r="W29" s="8">
        <f t="shared" si="39"/>
        <v>0</v>
      </c>
      <c r="X29" s="38">
        <f t="shared" si="40"/>
        <v>0.75194503000000001</v>
      </c>
      <c r="Y29" s="8">
        <f t="shared" si="41"/>
        <v>175.50800000000001</v>
      </c>
      <c r="Z29" s="8">
        <f t="shared" si="42"/>
        <v>0</v>
      </c>
      <c r="AA29" s="38">
        <f t="shared" si="43"/>
        <v>175.50800000000001</v>
      </c>
      <c r="AB29" s="39">
        <f t="shared" si="44"/>
        <v>-0.61234609099088821</v>
      </c>
      <c r="AC29" s="38">
        <f t="shared" si="45"/>
        <v>0.28195512485776819</v>
      </c>
      <c r="AD29" s="39">
        <f t="shared" si="46"/>
        <v>1.914058137407997</v>
      </c>
      <c r="AE29" s="38">
        <f t="shared" si="47"/>
        <v>0</v>
      </c>
      <c r="AF29" s="39">
        <f t="shared" si="48"/>
        <v>1.914058137407997</v>
      </c>
      <c r="AG29" s="82">
        <f t="shared" si="49"/>
        <v>84.218558045951866</v>
      </c>
      <c r="AH29" s="82">
        <f t="shared" ref="AH29" si="106">IF(I29=A$7,0,IF(I29=90,3.571,IF(I29=89,3.559,IF(I29=88,3.54,IF(I29=87,3.508,IF(I29=86,3.458,IF(I29=85,3.386,IF(I29=84,3.288,0))))))))</f>
        <v>0</v>
      </c>
      <c r="AI29" s="82">
        <f t="shared" ref="AI29" si="107">IF(I29=A$7,0,IF(I29=83,3.166,IF(I29=82,3.018,IF(I29=81,2.849,IF(I29=80,2.669,IF(I29=79,2.5,IF(I29=78,2.358,IF(I29=77,2.251,0))))))))</f>
        <v>0</v>
      </c>
      <c r="AJ29" s="82">
        <f t="shared" ref="AJ29" si="108">IF(I29=A$7,0,IF(I29=76,2.184,IF(I29=75,2.142,IF(I29=74,2.113,IF(I29=73,2.087,IF(I29=72,2.053,IF(I29=71,2.002,IF(I29=70,1.933,0))))))))</f>
        <v>0</v>
      </c>
      <c r="AK29" s="82">
        <f t="shared" ref="AK29" si="109">IF(I29=A$7,0,IF(I29=69,1.856,IF(I29=68,1.782,IF(I29=67,1.719,IF(I29=66,1.671,IF(I29=65,1.636,IF(I29=64,1.608,IF(I29=63,1.584,0))))))))</f>
        <v>0</v>
      </c>
      <c r="AL29" s="82">
        <f t="shared" ref="AL29" si="110">IF(I29=A$7,0,IF(I29=62,1.561,IF(I29=61,1.536,IF(I29=60,1.509,IF(I29=59,1.48,IF(I29=58,1.449,IF(I29=57,1.417,IF(I29=56,1.384,0))))))))</f>
        <v>0</v>
      </c>
      <c r="AM29" s="82">
        <f t="shared" ref="AM29" si="111">IF(I29=A$7,0,IF(I29=55,1.35,IF(I29=54,1.319,IF(I29=53,1.293,IF(I29=52,1.271,IF(I29=51,1.255,IF(I29=50,1.243,IF(I29=49,1.234,0))))))))</f>
        <v>0</v>
      </c>
      <c r="AN29" s="82">
        <f t="shared" ref="AN29" si="112">IF(I29=A$7,0,IF(I29=48,1.226,IF(I29=47,1.217,IF(I29=46,1.207,IF(I29=45,1.195,IF(I29=44,1.183,IF(I29=43,1.17,IF(I29=42,1.158,0))))))))</f>
        <v>0</v>
      </c>
      <c r="AO29" s="82">
        <f t="shared" ref="AO29" si="113">IF(I29=A$7,0,IF(I29=41,1.147,IF(I29=40,1.136,IF(I29=39,1.125,IF(I29=38,1.113,IF(I29=37,1.1,IF(I29=36,1.087,IF(I29=35,1.072,0))))))))</f>
        <v>0</v>
      </c>
      <c r="AP29" s="82">
        <f t="shared" ref="AP29" si="114">IF(I29=A$7,0,IF(I29=36,1.087,IF(I29=35,1.072,0)))</f>
        <v>0</v>
      </c>
      <c r="AQ29" s="82">
        <f t="shared" ref="AQ29" si="115">IF(I29=A$7,0,MAX(AH29:AP29))</f>
        <v>0</v>
      </c>
      <c r="AR29" s="83" t="str">
        <f t="shared" si="34"/>
        <v>Y12</v>
      </c>
      <c r="AS29" s="84" t="str">
        <f t="shared" si="35"/>
        <v>W60</v>
      </c>
      <c r="AT29" s="85" t="str">
        <f t="shared" si="60"/>
        <v>Y12</v>
      </c>
      <c r="AU29" s="82" t="str">
        <f t="shared" si="61"/>
        <v>M60</v>
      </c>
      <c r="AV29" s="82" t="str">
        <f t="shared" si="62"/>
        <v xml:space="preserve"> </v>
      </c>
    </row>
    <row r="30" spans="1:48" s="36" customFormat="1" ht="12.75" customHeight="1">
      <c r="A30" s="111">
        <v>68</v>
      </c>
      <c r="B30" s="110" t="s">
        <v>51</v>
      </c>
      <c r="C30" s="107">
        <v>1059581</v>
      </c>
      <c r="D30" s="104" t="str">
        <f t="shared" si="63"/>
        <v>Y12</v>
      </c>
      <c r="E30" s="8">
        <v>55</v>
      </c>
      <c r="F30" s="33" t="s">
        <v>92</v>
      </c>
      <c r="G30" s="33" t="s">
        <v>93</v>
      </c>
      <c r="H30" s="8">
        <v>2010</v>
      </c>
      <c r="I30" s="8">
        <f t="shared" si="64"/>
        <v>12</v>
      </c>
      <c r="J30" s="95" t="s">
        <v>58</v>
      </c>
      <c r="K30" s="8">
        <v>42.35</v>
      </c>
      <c r="L30" s="8">
        <v>11</v>
      </c>
      <c r="M30" s="8">
        <v>12</v>
      </c>
      <c r="N30" s="8">
        <v>13</v>
      </c>
      <c r="O30" s="101">
        <f t="shared" si="36"/>
        <v>13</v>
      </c>
      <c r="P30" s="8">
        <v>18</v>
      </c>
      <c r="Q30" s="8">
        <v>19</v>
      </c>
      <c r="R30" s="8">
        <v>20</v>
      </c>
      <c r="S30" s="101">
        <f t="shared" si="37"/>
        <v>20</v>
      </c>
      <c r="T30" s="8">
        <f t="shared" si="65"/>
        <v>33</v>
      </c>
      <c r="U30" s="8">
        <v>4</v>
      </c>
      <c r="V30" s="8">
        <f t="shared" si="38"/>
        <v>0.75194503000000001</v>
      </c>
      <c r="W30" s="8">
        <f t="shared" si="39"/>
        <v>0</v>
      </c>
      <c r="X30" s="38">
        <f t="shared" si="40"/>
        <v>0.75194503000000001</v>
      </c>
      <c r="Y30" s="8">
        <f t="shared" si="41"/>
        <v>175.50800000000001</v>
      </c>
      <c r="Z30" s="8">
        <f t="shared" si="42"/>
        <v>0</v>
      </c>
      <c r="AA30" s="38">
        <f t="shared" si="43"/>
        <v>175.50800000000001</v>
      </c>
      <c r="AB30" s="39">
        <f t="shared" si="44"/>
        <v>-0.61744350258337943</v>
      </c>
      <c r="AC30" s="38">
        <f t="shared" si="45"/>
        <v>0.28666887555034448</v>
      </c>
      <c r="AD30" s="39">
        <f t="shared" si="46"/>
        <v>1.9349461167778539</v>
      </c>
      <c r="AE30" s="38">
        <f t="shared" si="47"/>
        <v>0</v>
      </c>
      <c r="AF30" s="39">
        <f t="shared" si="48"/>
        <v>1.9349461167778539</v>
      </c>
      <c r="AG30" s="82">
        <f t="shared" si="49"/>
        <v>63.853221853669176</v>
      </c>
      <c r="AH30" s="82">
        <f t="shared" ref="AH30:AH31" si="116">IF(I30=A$10,0,IF(I30=90,3.571,IF(I30=89,3.559,IF(I30=88,3.54,IF(I30=87,3.508,IF(I30=86,3.458,IF(I30=85,3.386,IF(I30=84,3.288,0))))))))</f>
        <v>0</v>
      </c>
      <c r="AI30" s="82">
        <f t="shared" ref="AI30:AI31" si="117">IF(I30=A$10,0,IF(I30=83,3.166,IF(I30=82,3.018,IF(I30=81,2.849,IF(I30=80,2.669,IF(I30=79,2.5,IF(I30=78,2.358,IF(I30=77,2.251,0))))))))</f>
        <v>0</v>
      </c>
      <c r="AJ30" s="82">
        <f t="shared" ref="AJ30:AJ31" si="118">IF(I30=A$10,0,IF(I30=76,2.184,IF(I30=75,2.142,IF(I30=74,2.113,IF(I30=73,2.087,IF(I30=72,2.053,IF(I30=71,2.002,IF(I30=70,1.933,0))))))))</f>
        <v>0</v>
      </c>
      <c r="AK30" s="82">
        <f t="shared" ref="AK30:AK31" si="119">IF(I30=A$10,0,IF(I30=69,1.856,IF(I30=68,1.782,IF(I30=67,1.719,IF(I30=66,1.671,IF(I30=65,1.636,IF(I30=64,1.608,IF(I30=63,1.584,0))))))))</f>
        <v>0</v>
      </c>
      <c r="AL30" s="82">
        <f t="shared" ref="AL30:AL31" si="120">IF(I30=A$10,0,IF(I30=62,1.561,IF(I30=61,1.536,IF(I30=60,1.509,IF(I30=59,1.48,IF(I30=58,1.449,IF(I30=57,1.417,IF(I30=56,1.384,0))))))))</f>
        <v>0</v>
      </c>
      <c r="AM30" s="82">
        <f t="shared" ref="AM30:AM31" si="121">IF(I30=A$10,0,IF(I30=55,1.35,IF(I30=54,1.319,IF(I30=53,1.293,IF(I30=52,1.271,IF(I30=51,1.255,IF(I30=50,1.243,IF(I30=49,1.234,0))))))))</f>
        <v>0</v>
      </c>
      <c r="AN30" s="82">
        <f t="shared" ref="AN30:AN31" si="122">IF(I30=A$10,0,IF(I30=48,1.226,IF(I30=47,1.217,IF(I30=46,1.207,IF(I30=45,1.195,IF(I30=44,1.183,IF(I30=43,1.17,IF(I30=42,1.158,0))))))))</f>
        <v>0</v>
      </c>
      <c r="AO30" s="82">
        <f t="shared" ref="AO30:AO31" si="123">IF(I30=A$10,0,IF(I30=41,1.147,IF(I30=40,1.136,IF(I30=39,1.125,IF(I30=38,1.113,IF(I30=37,1.1,IF(I30=36,1.087,IF(I30=35,1.072,0))))))))</f>
        <v>0</v>
      </c>
      <c r="AP30" s="82">
        <f t="shared" ref="AP30:AP31" si="124">IF(I30=A$10,0,IF(I30=36,1.087,IF(I30=35,1.072,0)))</f>
        <v>0</v>
      </c>
      <c r="AQ30" s="82">
        <f t="shared" ref="AQ30:AQ31" si="125">IF(I30=A$10,0,MAX(AH30:AP30))</f>
        <v>0</v>
      </c>
      <c r="AR30" s="83" t="str">
        <f t="shared" si="34"/>
        <v>Y12</v>
      </c>
      <c r="AS30" s="84" t="str">
        <f t="shared" si="35"/>
        <v>W60</v>
      </c>
      <c r="AT30" s="85" t="str">
        <f t="shared" si="60"/>
        <v>Y12</v>
      </c>
      <c r="AU30" s="82" t="str">
        <f t="shared" si="61"/>
        <v>M60</v>
      </c>
      <c r="AV30" s="82" t="str">
        <f t="shared" si="62"/>
        <v xml:space="preserve"> </v>
      </c>
    </row>
    <row r="31" spans="1:48" s="36" customFormat="1" ht="12.75" customHeight="1">
      <c r="A31" s="111">
        <v>27</v>
      </c>
      <c r="B31" s="110" t="s">
        <v>51</v>
      </c>
      <c r="C31" s="107">
        <v>1058561</v>
      </c>
      <c r="D31" s="104" t="str">
        <f t="shared" si="63"/>
        <v>Y12</v>
      </c>
      <c r="E31" s="8">
        <v>55</v>
      </c>
      <c r="F31" s="33" t="s">
        <v>94</v>
      </c>
      <c r="G31" s="33" t="s">
        <v>95</v>
      </c>
      <c r="H31" s="8">
        <v>2009</v>
      </c>
      <c r="I31" s="8">
        <f t="shared" si="64"/>
        <v>13</v>
      </c>
      <c r="J31" s="95" t="s">
        <v>58</v>
      </c>
      <c r="K31" s="8">
        <v>58.15</v>
      </c>
      <c r="L31" s="8">
        <v>17</v>
      </c>
      <c r="M31" s="8">
        <v>19</v>
      </c>
      <c r="N31" s="8">
        <v>-21</v>
      </c>
      <c r="O31" s="101">
        <f t="shared" si="36"/>
        <v>19</v>
      </c>
      <c r="P31" s="8">
        <v>27</v>
      </c>
      <c r="Q31" s="8">
        <v>29</v>
      </c>
      <c r="R31" s="8">
        <v>31</v>
      </c>
      <c r="S31" s="101">
        <f t="shared" si="37"/>
        <v>31</v>
      </c>
      <c r="T31" s="8">
        <f t="shared" si="65"/>
        <v>50</v>
      </c>
      <c r="U31" s="8">
        <v>2</v>
      </c>
      <c r="V31" s="8">
        <f t="shared" si="38"/>
        <v>0.75194503000000001</v>
      </c>
      <c r="W31" s="8">
        <f t="shared" si="39"/>
        <v>0</v>
      </c>
      <c r="X31" s="38">
        <f t="shared" si="40"/>
        <v>0.75194503000000001</v>
      </c>
      <c r="Y31" s="8">
        <f t="shared" si="41"/>
        <v>175.50800000000001</v>
      </c>
      <c r="Z31" s="8">
        <f t="shared" si="42"/>
        <v>0</v>
      </c>
      <c r="AA31" s="38">
        <f t="shared" si="43"/>
        <v>175.50800000000001</v>
      </c>
      <c r="AB31" s="39">
        <f t="shared" si="44"/>
        <v>-0.47974719818563799</v>
      </c>
      <c r="AC31" s="38">
        <f t="shared" si="45"/>
        <v>0.17306569362270335</v>
      </c>
      <c r="AD31" s="39">
        <f t="shared" si="46"/>
        <v>1.4895863831871887</v>
      </c>
      <c r="AE31" s="38">
        <f t="shared" si="47"/>
        <v>0</v>
      </c>
      <c r="AF31" s="39">
        <f t="shared" si="48"/>
        <v>1.4895863831871887</v>
      </c>
      <c r="AG31" s="82">
        <f t="shared" si="49"/>
        <v>74.479319159359434</v>
      </c>
      <c r="AH31" s="82">
        <f t="shared" si="116"/>
        <v>0</v>
      </c>
      <c r="AI31" s="82">
        <f t="shared" si="117"/>
        <v>0</v>
      </c>
      <c r="AJ31" s="82">
        <f t="shared" si="118"/>
        <v>0</v>
      </c>
      <c r="AK31" s="82">
        <f t="shared" si="119"/>
        <v>0</v>
      </c>
      <c r="AL31" s="82">
        <f t="shared" si="120"/>
        <v>0</v>
      </c>
      <c r="AM31" s="82">
        <f t="shared" si="121"/>
        <v>0</v>
      </c>
      <c r="AN31" s="82">
        <f t="shared" si="122"/>
        <v>0</v>
      </c>
      <c r="AO31" s="82">
        <f t="shared" si="123"/>
        <v>0</v>
      </c>
      <c r="AP31" s="82">
        <f t="shared" si="124"/>
        <v>0</v>
      </c>
      <c r="AQ31" s="82">
        <f t="shared" si="125"/>
        <v>0</v>
      </c>
      <c r="AR31" s="83" t="str">
        <f t="shared" si="34"/>
        <v>Y12</v>
      </c>
      <c r="AS31" s="84" t="str">
        <f t="shared" si="35"/>
        <v>W60</v>
      </c>
      <c r="AT31" s="85" t="str">
        <f t="shared" si="60"/>
        <v>Y12</v>
      </c>
      <c r="AU31" s="82" t="str">
        <f t="shared" si="61"/>
        <v>M60</v>
      </c>
      <c r="AV31" s="82" t="str">
        <f t="shared" si="62"/>
        <v xml:space="preserve"> </v>
      </c>
    </row>
    <row r="32" spans="1:48" s="36" customFormat="1" ht="12.75" customHeight="1">
      <c r="A32" s="111">
        <v>62</v>
      </c>
      <c r="B32" s="110" t="s">
        <v>51</v>
      </c>
      <c r="C32" s="107">
        <v>1058562</v>
      </c>
      <c r="D32" s="104" t="str">
        <f t="shared" si="63"/>
        <v>Y11-</v>
      </c>
      <c r="E32" s="8">
        <v>55</v>
      </c>
      <c r="F32" s="33" t="s">
        <v>96</v>
      </c>
      <c r="G32" s="33" t="s">
        <v>95</v>
      </c>
      <c r="H32" s="8">
        <v>2011</v>
      </c>
      <c r="I32" s="8">
        <f t="shared" si="64"/>
        <v>11</v>
      </c>
      <c r="J32" s="95" t="s">
        <v>58</v>
      </c>
      <c r="K32" s="8">
        <v>52.3</v>
      </c>
      <c r="L32" s="8">
        <v>-24</v>
      </c>
      <c r="M32" s="8">
        <v>24</v>
      </c>
      <c r="N32" s="8">
        <v>-27</v>
      </c>
      <c r="O32" s="101">
        <v>24</v>
      </c>
      <c r="P32" s="8">
        <v>30</v>
      </c>
      <c r="Q32" s="8">
        <v>33</v>
      </c>
      <c r="R32" s="8">
        <v>35</v>
      </c>
      <c r="S32" s="101">
        <f t="shared" si="37"/>
        <v>35</v>
      </c>
      <c r="T32" s="8">
        <f t="shared" si="65"/>
        <v>59</v>
      </c>
      <c r="U32" s="117">
        <v>1</v>
      </c>
      <c r="V32" s="8">
        <f t="shared" si="38"/>
        <v>0.75194503000000001</v>
      </c>
      <c r="W32" s="8">
        <f t="shared" si="39"/>
        <v>0</v>
      </c>
      <c r="X32" s="38">
        <f t="shared" si="40"/>
        <v>0.75194503000000001</v>
      </c>
      <c r="Y32" s="8">
        <f t="shared" si="41"/>
        <v>175.50800000000001</v>
      </c>
      <c r="Z32" s="8">
        <f t="shared" si="42"/>
        <v>0</v>
      </c>
      <c r="AA32" s="38">
        <f t="shared" si="43"/>
        <v>175.50800000000001</v>
      </c>
      <c r="AB32" s="39">
        <f t="shared" si="44"/>
        <v>-0.52579522838283099</v>
      </c>
      <c r="AC32" s="38">
        <f t="shared" si="45"/>
        <v>0.20788319084659357</v>
      </c>
      <c r="AD32" s="39">
        <f t="shared" si="46"/>
        <v>1.6139244124681769</v>
      </c>
      <c r="AE32" s="38">
        <f t="shared" si="47"/>
        <v>0</v>
      </c>
      <c r="AF32" s="39">
        <f t="shared" si="48"/>
        <v>1.6139244124681769</v>
      </c>
      <c r="AG32" s="82">
        <f t="shared" si="49"/>
        <v>95.221540335622436</v>
      </c>
      <c r="AH32" s="82">
        <f t="shared" ref="AH32" si="126">IF(I32=A$7,0,IF(I32=90,3.571,IF(I32=89,3.559,IF(I32=88,3.54,IF(I32=87,3.508,IF(I32=86,3.458,IF(I32=85,3.386,IF(I32=84,3.288,0))))))))</f>
        <v>0</v>
      </c>
      <c r="AI32" s="82">
        <f t="shared" ref="AI32" si="127">IF(I32=A$7,0,IF(I32=83,3.166,IF(I32=82,3.018,IF(I32=81,2.849,IF(I32=80,2.669,IF(I32=79,2.5,IF(I32=78,2.358,IF(I32=77,2.251,0))))))))</f>
        <v>0</v>
      </c>
      <c r="AJ32" s="82">
        <f t="shared" ref="AJ32" si="128">IF(I32=A$7,0,IF(I32=76,2.184,IF(I32=75,2.142,IF(I32=74,2.113,IF(I32=73,2.087,IF(I32=72,2.053,IF(I32=71,2.002,IF(I32=70,1.933,0))))))))</f>
        <v>0</v>
      </c>
      <c r="AK32" s="82">
        <f t="shared" ref="AK32" si="129">IF(I32=A$7,0,IF(I32=69,1.856,IF(I32=68,1.782,IF(I32=67,1.719,IF(I32=66,1.671,IF(I32=65,1.636,IF(I32=64,1.608,IF(I32=63,1.584,0))))))))</f>
        <v>0</v>
      </c>
      <c r="AL32" s="82">
        <f t="shared" ref="AL32" si="130">IF(I32=A$7,0,IF(I32=62,1.561,IF(I32=61,1.536,IF(I32=60,1.509,IF(I32=59,1.48,IF(I32=58,1.449,IF(I32=57,1.417,IF(I32=56,1.384,0))))))))</f>
        <v>0</v>
      </c>
      <c r="AM32" s="82">
        <f t="shared" ref="AM32" si="131">IF(I32=A$7,0,IF(I32=55,1.35,IF(I32=54,1.319,IF(I32=53,1.293,IF(I32=52,1.271,IF(I32=51,1.255,IF(I32=50,1.243,IF(I32=49,1.234,0))))))))</f>
        <v>0</v>
      </c>
      <c r="AN32" s="82">
        <f t="shared" ref="AN32" si="132">IF(I32=A$7,0,IF(I32=48,1.226,IF(I32=47,1.217,IF(I32=46,1.207,IF(I32=45,1.195,IF(I32=44,1.183,IF(I32=43,1.17,IF(I32=42,1.158,0))))))))</f>
        <v>0</v>
      </c>
      <c r="AO32" s="82">
        <f t="shared" ref="AO32" si="133">IF(I32=A$7,0,IF(I32=41,1.147,IF(I32=40,1.136,IF(I32=39,1.125,IF(I32=38,1.113,IF(I32=37,1.1,IF(I32=36,1.087,IF(I32=35,1.072,0))))))))</f>
        <v>0</v>
      </c>
      <c r="AP32" s="82">
        <f t="shared" ref="AP32" si="134">IF(I32=A$7,0,IF(I32=36,1.087,IF(I32=35,1.072,0)))</f>
        <v>0</v>
      </c>
      <c r="AQ32" s="82">
        <f t="shared" ref="AQ32" si="135">IF(I32=A$7,0,MAX(AH32:AP32))</f>
        <v>0</v>
      </c>
      <c r="AR32" s="83" t="str">
        <f t="shared" si="34"/>
        <v>Y11-</v>
      </c>
      <c r="AS32" s="84" t="str">
        <f t="shared" si="35"/>
        <v>W60</v>
      </c>
      <c r="AT32" s="85" t="str">
        <f t="shared" si="60"/>
        <v>Y11-</v>
      </c>
      <c r="AU32" s="82" t="str">
        <f t="shared" si="61"/>
        <v>M60</v>
      </c>
      <c r="AV32" s="82" t="str">
        <f t="shared" si="62"/>
        <v xml:space="preserve"> </v>
      </c>
    </row>
    <row r="33" spans="1:48" s="36" customFormat="1" ht="12.75" customHeight="1">
      <c r="A33" s="111">
        <v>72</v>
      </c>
      <c r="B33" s="110" t="s">
        <v>51</v>
      </c>
      <c r="C33" s="107">
        <v>1047692</v>
      </c>
      <c r="D33" s="104" t="str">
        <f t="shared" si="63"/>
        <v/>
      </c>
      <c r="E33" s="8">
        <v>67</v>
      </c>
      <c r="F33" s="33" t="s">
        <v>97</v>
      </c>
      <c r="G33" s="33" t="s">
        <v>98</v>
      </c>
      <c r="H33" s="8">
        <v>1999</v>
      </c>
      <c r="I33" s="8">
        <f t="shared" si="64"/>
        <v>23</v>
      </c>
      <c r="J33" s="95"/>
      <c r="K33" s="8">
        <v>66.349999999999994</v>
      </c>
      <c r="L33" s="8">
        <v>88</v>
      </c>
      <c r="M33" s="8">
        <v>-92</v>
      </c>
      <c r="N33" s="8">
        <v>92</v>
      </c>
      <c r="O33" s="101">
        <f t="shared" si="36"/>
        <v>92</v>
      </c>
      <c r="P33" s="8">
        <v>107</v>
      </c>
      <c r="Q33" s="8">
        <v>111</v>
      </c>
      <c r="R33" s="8">
        <v>115</v>
      </c>
      <c r="S33" s="101">
        <f t="shared" si="37"/>
        <v>115</v>
      </c>
      <c r="T33" s="8">
        <f t="shared" si="65"/>
        <v>207</v>
      </c>
      <c r="U33" s="8">
        <v>1</v>
      </c>
      <c r="V33" s="8">
        <f t="shared" si="38"/>
        <v>0.75194503000000001</v>
      </c>
      <c r="W33" s="8">
        <f t="shared" si="39"/>
        <v>0</v>
      </c>
      <c r="X33" s="38">
        <f t="shared" si="40"/>
        <v>0.75194503000000001</v>
      </c>
      <c r="Y33" s="8">
        <f t="shared" si="41"/>
        <v>175.50800000000001</v>
      </c>
      <c r="Z33" s="8">
        <f t="shared" si="42"/>
        <v>0</v>
      </c>
      <c r="AA33" s="38">
        <f t="shared" si="43"/>
        <v>175.50800000000001</v>
      </c>
      <c r="AB33" s="39">
        <f t="shared" si="44"/>
        <v>-0.42245599004965095</v>
      </c>
      <c r="AC33" s="38">
        <f t="shared" si="45"/>
        <v>0.13419892532925856</v>
      </c>
      <c r="AD33" s="39">
        <f t="shared" si="46"/>
        <v>1.3620684248282315</v>
      </c>
      <c r="AE33" s="38">
        <f t="shared" si="47"/>
        <v>0</v>
      </c>
      <c r="AF33" s="39">
        <f t="shared" si="48"/>
        <v>1.3620684248282315</v>
      </c>
      <c r="AG33" s="82">
        <f t="shared" si="49"/>
        <v>281.94816393944393</v>
      </c>
      <c r="AH33" s="82">
        <f t="shared" ref="AH33:AH35" si="136">IF(I33=A$10,0,IF(I33=90,3.571,IF(I33=89,3.559,IF(I33=88,3.54,IF(I33=87,3.508,IF(I33=86,3.458,IF(I33=85,3.386,IF(I33=84,3.288,0))))))))</f>
        <v>0</v>
      </c>
      <c r="AI33" s="82">
        <f t="shared" ref="AI33:AI35" si="137">IF(I33=A$10,0,IF(I33=83,3.166,IF(I33=82,3.018,IF(I33=81,2.849,IF(I33=80,2.669,IF(I33=79,2.5,IF(I33=78,2.358,IF(I33=77,2.251,0))))))))</f>
        <v>0</v>
      </c>
      <c r="AJ33" s="82">
        <f t="shared" ref="AJ33:AJ35" si="138">IF(I33=A$10,0,IF(I33=76,2.184,IF(I33=75,2.142,IF(I33=74,2.113,IF(I33=73,2.087,IF(I33=72,2.053,IF(I33=71,2.002,IF(I33=70,1.933,0))))))))</f>
        <v>0</v>
      </c>
      <c r="AK33" s="82">
        <f t="shared" ref="AK33:AK35" si="139">IF(I33=A$10,0,IF(I33=69,1.856,IF(I33=68,1.782,IF(I33=67,1.719,IF(I33=66,1.671,IF(I33=65,1.636,IF(I33=64,1.608,IF(I33=63,1.584,0))))))))</f>
        <v>0</v>
      </c>
      <c r="AL33" s="82">
        <f t="shared" ref="AL33:AL35" si="140">IF(I33=A$10,0,IF(I33=62,1.561,IF(I33=61,1.536,IF(I33=60,1.509,IF(I33=59,1.48,IF(I33=58,1.449,IF(I33=57,1.417,IF(I33=56,1.384,0))))))))</f>
        <v>0</v>
      </c>
      <c r="AM33" s="82">
        <f t="shared" ref="AM33:AM35" si="141">IF(I33=A$10,0,IF(I33=55,1.35,IF(I33=54,1.319,IF(I33=53,1.293,IF(I33=52,1.271,IF(I33=51,1.255,IF(I33=50,1.243,IF(I33=49,1.234,0))))))))</f>
        <v>0</v>
      </c>
      <c r="AN33" s="82">
        <f t="shared" ref="AN33:AN35" si="142">IF(I33=A$10,0,IF(I33=48,1.226,IF(I33=47,1.217,IF(I33=46,1.207,IF(I33=45,1.195,IF(I33=44,1.183,IF(I33=43,1.17,IF(I33=42,1.158,0))))))))</f>
        <v>0</v>
      </c>
      <c r="AO33" s="82">
        <f t="shared" ref="AO33:AO35" si="143">IF(I33=A$10,0,IF(I33=41,1.147,IF(I33=40,1.136,IF(I33=39,1.125,IF(I33=38,1.113,IF(I33=37,1.1,IF(I33=36,1.087,IF(I33=35,1.072,0))))))))</f>
        <v>0</v>
      </c>
      <c r="AP33" s="82">
        <f t="shared" ref="AP33:AP35" si="144">IF(I33=A$10,0,IF(I33=36,1.087,IF(I33=35,1.072,0)))</f>
        <v>0</v>
      </c>
      <c r="AQ33" s="82">
        <f t="shared" ref="AQ33:AQ35" si="145">IF(I33=A$10,0,MAX(AH33:AP33))</f>
        <v>0</v>
      </c>
      <c r="AR33" s="83" t="str">
        <f t="shared" si="34"/>
        <v/>
      </c>
      <c r="AS33" s="84" t="str">
        <f t="shared" si="35"/>
        <v>W60</v>
      </c>
      <c r="AT33" s="85" t="str">
        <f t="shared" si="60"/>
        <v/>
      </c>
      <c r="AU33" s="82" t="str">
        <f t="shared" si="61"/>
        <v>M60</v>
      </c>
      <c r="AV33" s="82" t="str">
        <f t="shared" si="62"/>
        <v xml:space="preserve"> </v>
      </c>
    </row>
    <row r="34" spans="1:48" s="36" customFormat="1" ht="12.75" customHeight="1">
      <c r="A34" s="111">
        <v>57</v>
      </c>
      <c r="B34" s="110" t="s">
        <v>51</v>
      </c>
      <c r="C34" s="107">
        <v>1040087</v>
      </c>
      <c r="D34" s="104" t="str">
        <f t="shared" si="63"/>
        <v/>
      </c>
      <c r="E34" s="8">
        <v>67</v>
      </c>
      <c r="F34" s="33" t="s">
        <v>99</v>
      </c>
      <c r="G34" s="33" t="s">
        <v>100</v>
      </c>
      <c r="H34" s="8">
        <v>1991</v>
      </c>
      <c r="I34" s="8">
        <f t="shared" si="64"/>
        <v>31</v>
      </c>
      <c r="J34" s="96" t="s">
        <v>66</v>
      </c>
      <c r="K34" s="8">
        <v>60.9</v>
      </c>
      <c r="L34" s="8">
        <v>-95</v>
      </c>
      <c r="M34" s="8">
        <v>95</v>
      </c>
      <c r="N34" s="8">
        <v>-100</v>
      </c>
      <c r="O34" s="101">
        <v>95</v>
      </c>
      <c r="P34" s="8">
        <v>-110</v>
      </c>
      <c r="Q34" s="8">
        <v>-110</v>
      </c>
      <c r="R34" s="8">
        <v>-110</v>
      </c>
      <c r="S34" s="101"/>
      <c r="T34" s="8">
        <v>0</v>
      </c>
      <c r="U34" s="8"/>
      <c r="V34" s="8">
        <f t="shared" si="38"/>
        <v>0.75194503000000001</v>
      </c>
      <c r="W34" s="8">
        <f t="shared" si="39"/>
        <v>0</v>
      </c>
      <c r="X34" s="38">
        <f t="shared" si="40"/>
        <v>0.75194503000000001</v>
      </c>
      <c r="Y34" s="8">
        <f t="shared" si="41"/>
        <v>175.50800000000001</v>
      </c>
      <c r="Z34" s="8">
        <f t="shared" si="42"/>
        <v>0</v>
      </c>
      <c r="AA34" s="38">
        <f t="shared" si="43"/>
        <v>175.50800000000001</v>
      </c>
      <c r="AB34" s="39">
        <f t="shared" si="44"/>
        <v>-0.45967962461722989</v>
      </c>
      <c r="AC34" s="38">
        <f t="shared" si="45"/>
        <v>0.15889001322526436</v>
      </c>
      <c r="AD34" s="39">
        <f t="shared" si="46"/>
        <v>1.4417501764193683</v>
      </c>
      <c r="AE34" s="38">
        <f t="shared" si="47"/>
        <v>0</v>
      </c>
      <c r="AF34" s="39">
        <f t="shared" si="48"/>
        <v>1.4417501764193683</v>
      </c>
      <c r="AG34" s="82">
        <f t="shared" si="49"/>
        <v>0</v>
      </c>
      <c r="AH34" s="82">
        <f t="shared" si="136"/>
        <v>0</v>
      </c>
      <c r="AI34" s="82">
        <f t="shared" si="137"/>
        <v>0</v>
      </c>
      <c r="AJ34" s="82">
        <f t="shared" si="138"/>
        <v>0</v>
      </c>
      <c r="AK34" s="82">
        <f t="shared" si="139"/>
        <v>0</v>
      </c>
      <c r="AL34" s="82">
        <f t="shared" si="140"/>
        <v>0</v>
      </c>
      <c r="AM34" s="82">
        <f t="shared" si="141"/>
        <v>0</v>
      </c>
      <c r="AN34" s="82">
        <f t="shared" si="142"/>
        <v>0</v>
      </c>
      <c r="AO34" s="82">
        <f t="shared" si="143"/>
        <v>0</v>
      </c>
      <c r="AP34" s="82">
        <f t="shared" si="144"/>
        <v>0</v>
      </c>
      <c r="AQ34" s="82">
        <f t="shared" si="145"/>
        <v>0</v>
      </c>
      <c r="AR34" s="83" t="str">
        <f t="shared" si="34"/>
        <v/>
      </c>
      <c r="AS34" s="84" t="str">
        <f t="shared" si="35"/>
        <v>W60</v>
      </c>
      <c r="AT34" s="85" t="str">
        <f t="shared" si="60"/>
        <v/>
      </c>
      <c r="AU34" s="82" t="str">
        <f t="shared" si="61"/>
        <v>M60</v>
      </c>
      <c r="AV34" s="82" t="str">
        <f t="shared" si="62"/>
        <v xml:space="preserve"> </v>
      </c>
    </row>
    <row r="35" spans="1:48" s="36" customFormat="1" ht="12.75" customHeight="1">
      <c r="A35" s="111">
        <v>4</v>
      </c>
      <c r="B35" s="110" t="s">
        <v>51</v>
      </c>
      <c r="C35" s="107">
        <v>1024057</v>
      </c>
      <c r="D35" s="104" t="str">
        <f t="shared" si="63"/>
        <v/>
      </c>
      <c r="E35" s="8">
        <v>73</v>
      </c>
      <c r="F35" s="33" t="s">
        <v>101</v>
      </c>
      <c r="G35" s="33" t="s">
        <v>102</v>
      </c>
      <c r="H35" s="8">
        <v>1998</v>
      </c>
      <c r="I35" s="8">
        <f t="shared" si="64"/>
        <v>24</v>
      </c>
      <c r="J35" s="96"/>
      <c r="K35" s="8">
        <v>69.05</v>
      </c>
      <c r="L35" s="8">
        <v>-82</v>
      </c>
      <c r="M35" s="8">
        <v>85</v>
      </c>
      <c r="N35" s="8">
        <v>90</v>
      </c>
      <c r="O35" s="101">
        <f t="shared" si="36"/>
        <v>90</v>
      </c>
      <c r="P35" s="8">
        <v>102</v>
      </c>
      <c r="Q35" s="8">
        <v>105</v>
      </c>
      <c r="R35" s="8">
        <v>-110</v>
      </c>
      <c r="S35" s="101">
        <f t="shared" si="37"/>
        <v>105</v>
      </c>
      <c r="T35" s="8">
        <f t="shared" si="65"/>
        <v>195</v>
      </c>
      <c r="U35" s="8">
        <v>2</v>
      </c>
      <c r="V35" s="8">
        <f t="shared" si="38"/>
        <v>0.75194503000000001</v>
      </c>
      <c r="W35" s="8">
        <f t="shared" si="39"/>
        <v>0</v>
      </c>
      <c r="X35" s="38">
        <f t="shared" si="40"/>
        <v>0.75194503000000001</v>
      </c>
      <c r="Y35" s="8">
        <f t="shared" si="41"/>
        <v>175.50800000000001</v>
      </c>
      <c r="Z35" s="8">
        <f t="shared" si="42"/>
        <v>0</v>
      </c>
      <c r="AA35" s="38">
        <f t="shared" si="43"/>
        <v>175.50800000000001</v>
      </c>
      <c r="AB35" s="39">
        <f t="shared" si="44"/>
        <v>-0.40513323433545512</v>
      </c>
      <c r="AC35" s="38">
        <f t="shared" si="45"/>
        <v>0.12341894665987847</v>
      </c>
      <c r="AD35" s="39">
        <f t="shared" si="46"/>
        <v>1.3286755603254945</v>
      </c>
      <c r="AE35" s="38">
        <f t="shared" si="47"/>
        <v>0</v>
      </c>
      <c r="AF35" s="39">
        <f t="shared" si="48"/>
        <v>1.3286755603254945</v>
      </c>
      <c r="AG35" s="82">
        <f t="shared" si="49"/>
        <v>259.09173426347144</v>
      </c>
      <c r="AH35" s="82">
        <f t="shared" si="136"/>
        <v>0</v>
      </c>
      <c r="AI35" s="82">
        <f t="shared" si="137"/>
        <v>0</v>
      </c>
      <c r="AJ35" s="82">
        <f t="shared" si="138"/>
        <v>0</v>
      </c>
      <c r="AK35" s="82">
        <f t="shared" si="139"/>
        <v>0</v>
      </c>
      <c r="AL35" s="82">
        <f t="shared" si="140"/>
        <v>0</v>
      </c>
      <c r="AM35" s="82">
        <f t="shared" si="141"/>
        <v>0</v>
      </c>
      <c r="AN35" s="82">
        <f t="shared" si="142"/>
        <v>0</v>
      </c>
      <c r="AO35" s="82">
        <f t="shared" si="143"/>
        <v>0</v>
      </c>
      <c r="AP35" s="82">
        <f t="shared" si="144"/>
        <v>0</v>
      </c>
      <c r="AQ35" s="82">
        <f t="shared" si="145"/>
        <v>0</v>
      </c>
      <c r="AR35" s="83" t="str">
        <f t="shared" si="34"/>
        <v/>
      </c>
      <c r="AS35" s="84" t="str">
        <f t="shared" si="35"/>
        <v>W60</v>
      </c>
      <c r="AT35" s="85" t="str">
        <f t="shared" si="60"/>
        <v/>
      </c>
      <c r="AU35" s="82" t="str">
        <f t="shared" si="61"/>
        <v>M60</v>
      </c>
      <c r="AV35" s="82" t="str">
        <f t="shared" si="62"/>
        <v xml:space="preserve"> </v>
      </c>
    </row>
    <row r="36" spans="1:48" s="36" customFormat="1" ht="12.75" customHeight="1">
      <c r="A36" s="111">
        <v>32</v>
      </c>
      <c r="B36" s="110" t="s">
        <v>51</v>
      </c>
      <c r="C36" s="107">
        <v>1022701</v>
      </c>
      <c r="D36" s="104" t="str">
        <f t="shared" si="63"/>
        <v/>
      </c>
      <c r="E36" s="8">
        <v>73</v>
      </c>
      <c r="F36" s="33" t="s">
        <v>103</v>
      </c>
      <c r="G36" s="33" t="s">
        <v>104</v>
      </c>
      <c r="H36" s="8">
        <v>1998</v>
      </c>
      <c r="I36" s="8">
        <f t="shared" si="64"/>
        <v>24</v>
      </c>
      <c r="J36" s="96"/>
      <c r="K36" s="8">
        <v>71.95</v>
      </c>
      <c r="L36" s="8">
        <v>90</v>
      </c>
      <c r="M36" s="8">
        <v>-92</v>
      </c>
      <c r="N36" s="8">
        <v>-93</v>
      </c>
      <c r="O36" s="101">
        <f t="shared" si="36"/>
        <v>90</v>
      </c>
      <c r="P36" s="8">
        <v>105</v>
      </c>
      <c r="Q36" s="8">
        <v>109</v>
      </c>
      <c r="R36" s="8">
        <v>-112</v>
      </c>
      <c r="S36" s="101">
        <f t="shared" si="37"/>
        <v>109</v>
      </c>
      <c r="T36" s="8">
        <f t="shared" si="65"/>
        <v>199</v>
      </c>
      <c r="U36" s="8">
        <v>1</v>
      </c>
      <c r="V36" s="8">
        <f t="shared" si="38"/>
        <v>0.75194503000000001</v>
      </c>
      <c r="W36" s="8">
        <f t="shared" si="39"/>
        <v>0</v>
      </c>
      <c r="X36" s="38">
        <f t="shared" si="40"/>
        <v>0.75194503000000001</v>
      </c>
      <c r="Y36" s="8">
        <f t="shared" si="41"/>
        <v>175.50800000000001</v>
      </c>
      <c r="Z36" s="8">
        <f t="shared" si="42"/>
        <v>0</v>
      </c>
      <c r="AA36" s="38">
        <f t="shared" si="43"/>
        <v>175.50800000000001</v>
      </c>
      <c r="AB36" s="39">
        <f t="shared" si="44"/>
        <v>-0.3872661189774812</v>
      </c>
      <c r="AC36" s="38">
        <f t="shared" si="45"/>
        <v>0.11277299114639772</v>
      </c>
      <c r="AD36" s="39">
        <f t="shared" si="46"/>
        <v>1.296501403214978</v>
      </c>
      <c r="AE36" s="38">
        <f t="shared" si="47"/>
        <v>0</v>
      </c>
      <c r="AF36" s="39">
        <f t="shared" si="48"/>
        <v>1.296501403214978</v>
      </c>
      <c r="AG36" s="82">
        <f t="shared" si="49"/>
        <v>258.00377923978061</v>
      </c>
      <c r="AH36" s="82">
        <f t="shared" ref="AH36:AH38" si="146">IF(I36=A$10,0,IF(I36=90,3.571,IF(I36=89,3.559,IF(I36=88,3.54,IF(I36=87,3.508,IF(I36=86,3.458,IF(I36=85,3.386,IF(I36=84,3.288,0))))))))</f>
        <v>0</v>
      </c>
      <c r="AI36" s="82">
        <f t="shared" ref="AI36:AI38" si="147">IF(I36=A$10,0,IF(I36=83,3.166,IF(I36=82,3.018,IF(I36=81,2.849,IF(I36=80,2.669,IF(I36=79,2.5,IF(I36=78,2.358,IF(I36=77,2.251,0))))))))</f>
        <v>0</v>
      </c>
      <c r="AJ36" s="82">
        <f t="shared" ref="AJ36:AJ38" si="148">IF(I36=A$10,0,IF(I36=76,2.184,IF(I36=75,2.142,IF(I36=74,2.113,IF(I36=73,2.087,IF(I36=72,2.053,IF(I36=71,2.002,IF(I36=70,1.933,0))))))))</f>
        <v>0</v>
      </c>
      <c r="AK36" s="82">
        <f t="shared" ref="AK36:AK38" si="149">IF(I36=A$10,0,IF(I36=69,1.856,IF(I36=68,1.782,IF(I36=67,1.719,IF(I36=66,1.671,IF(I36=65,1.636,IF(I36=64,1.608,IF(I36=63,1.584,0))))))))</f>
        <v>0</v>
      </c>
      <c r="AL36" s="82">
        <f t="shared" ref="AL36:AL38" si="150">IF(I36=A$10,0,IF(I36=62,1.561,IF(I36=61,1.536,IF(I36=60,1.509,IF(I36=59,1.48,IF(I36=58,1.449,IF(I36=57,1.417,IF(I36=56,1.384,0))))))))</f>
        <v>0</v>
      </c>
      <c r="AM36" s="82">
        <f t="shared" ref="AM36:AM38" si="151">IF(I36=A$10,0,IF(I36=55,1.35,IF(I36=54,1.319,IF(I36=53,1.293,IF(I36=52,1.271,IF(I36=51,1.255,IF(I36=50,1.243,IF(I36=49,1.234,0))))))))</f>
        <v>0</v>
      </c>
      <c r="AN36" s="82">
        <f t="shared" ref="AN36:AN38" si="152">IF(I36=A$10,0,IF(I36=48,1.226,IF(I36=47,1.217,IF(I36=46,1.207,IF(I36=45,1.195,IF(I36=44,1.183,IF(I36=43,1.17,IF(I36=42,1.158,0))))))))</f>
        <v>0</v>
      </c>
      <c r="AO36" s="82">
        <f t="shared" ref="AO36:AO38" si="153">IF(I36=A$10,0,IF(I36=41,1.147,IF(I36=40,1.136,IF(I36=39,1.125,IF(I36=38,1.113,IF(I36=37,1.1,IF(I36=36,1.087,IF(I36=35,1.072,0))))))))</f>
        <v>0</v>
      </c>
      <c r="AP36" s="82">
        <f t="shared" ref="AP36:AP38" si="154">IF(I36=A$10,0,IF(I36=36,1.087,IF(I36=35,1.072,0)))</f>
        <v>0</v>
      </c>
      <c r="AQ36" s="82">
        <f t="shared" ref="AQ36:AQ38" si="155">IF(I36=A$10,0,MAX(AH36:AP36))</f>
        <v>0</v>
      </c>
      <c r="AR36" s="83" t="str">
        <f t="shared" si="34"/>
        <v/>
      </c>
      <c r="AS36" s="84" t="str">
        <f t="shared" si="35"/>
        <v>W60</v>
      </c>
      <c r="AT36" s="85" t="str">
        <f t="shared" si="60"/>
        <v/>
      </c>
      <c r="AU36" s="82" t="str">
        <f t="shared" si="61"/>
        <v>M60</v>
      </c>
      <c r="AV36" s="82" t="str">
        <f t="shared" si="62"/>
        <v xml:space="preserve"> </v>
      </c>
    </row>
    <row r="37" spans="1:48" s="36" customFormat="1" ht="12.75" customHeight="1">
      <c r="A37" s="111">
        <v>18</v>
      </c>
      <c r="B37" s="110" t="s">
        <v>51</v>
      </c>
      <c r="C37" s="107">
        <v>220992</v>
      </c>
      <c r="D37" s="104" t="str">
        <f t="shared" si="63"/>
        <v/>
      </c>
      <c r="E37" s="8">
        <v>81</v>
      </c>
      <c r="F37" s="33" t="s">
        <v>105</v>
      </c>
      <c r="G37" s="33" t="s">
        <v>106</v>
      </c>
      <c r="H37" s="8">
        <v>1991</v>
      </c>
      <c r="I37" s="8">
        <f t="shared" si="64"/>
        <v>31</v>
      </c>
      <c r="J37" s="96"/>
      <c r="K37" s="8">
        <v>72.650000000000006</v>
      </c>
      <c r="L37" s="8">
        <v>80</v>
      </c>
      <c r="M37" s="8">
        <v>83</v>
      </c>
      <c r="N37" s="8">
        <v>86</v>
      </c>
      <c r="O37" s="101">
        <f t="shared" si="36"/>
        <v>86</v>
      </c>
      <c r="P37" s="8">
        <v>98</v>
      </c>
      <c r="Q37" s="8">
        <v>103</v>
      </c>
      <c r="R37" s="8">
        <v>106</v>
      </c>
      <c r="S37" s="101">
        <f t="shared" si="37"/>
        <v>106</v>
      </c>
      <c r="T37" s="8">
        <f t="shared" si="65"/>
        <v>192</v>
      </c>
      <c r="U37" s="8">
        <v>2</v>
      </c>
      <c r="V37" s="8">
        <f t="shared" si="38"/>
        <v>0.75194503000000001</v>
      </c>
      <c r="W37" s="8">
        <f t="shared" si="39"/>
        <v>0</v>
      </c>
      <c r="X37" s="38">
        <f t="shared" si="40"/>
        <v>0.75194503000000001</v>
      </c>
      <c r="Y37" s="8">
        <f t="shared" si="41"/>
        <v>175.50800000000001</v>
      </c>
      <c r="Z37" s="8">
        <f t="shared" si="42"/>
        <v>0</v>
      </c>
      <c r="AA37" s="38">
        <f t="shared" si="43"/>
        <v>175.50800000000001</v>
      </c>
      <c r="AB37" s="39">
        <f t="shared" si="44"/>
        <v>-0.38306129861606486</v>
      </c>
      <c r="AC37" s="38">
        <f t="shared" si="45"/>
        <v>0.11033737471442576</v>
      </c>
      <c r="AD37" s="39">
        <f t="shared" si="46"/>
        <v>1.2892506965414854</v>
      </c>
      <c r="AE37" s="38">
        <f t="shared" si="47"/>
        <v>0</v>
      </c>
      <c r="AF37" s="39">
        <f t="shared" si="48"/>
        <v>1.2892506965414854</v>
      </c>
      <c r="AG37" s="82">
        <f t="shared" si="49"/>
        <v>247.53613373596519</v>
      </c>
      <c r="AH37" s="82">
        <f t="shared" si="146"/>
        <v>0</v>
      </c>
      <c r="AI37" s="82">
        <f t="shared" si="147"/>
        <v>0</v>
      </c>
      <c r="AJ37" s="82">
        <f t="shared" si="148"/>
        <v>0</v>
      </c>
      <c r="AK37" s="82">
        <f t="shared" si="149"/>
        <v>0</v>
      </c>
      <c r="AL37" s="82">
        <f t="shared" si="150"/>
        <v>0</v>
      </c>
      <c r="AM37" s="82">
        <f t="shared" si="151"/>
        <v>0</v>
      </c>
      <c r="AN37" s="82">
        <f t="shared" si="152"/>
        <v>0</v>
      </c>
      <c r="AO37" s="82">
        <f t="shared" si="153"/>
        <v>0</v>
      </c>
      <c r="AP37" s="82">
        <f t="shared" si="154"/>
        <v>0</v>
      </c>
      <c r="AQ37" s="82">
        <f t="shared" si="155"/>
        <v>0</v>
      </c>
      <c r="AR37" s="83" t="str">
        <f t="shared" si="34"/>
        <v/>
      </c>
      <c r="AS37" s="84" t="str">
        <f t="shared" si="35"/>
        <v>W60</v>
      </c>
      <c r="AT37" s="85" t="str">
        <f t="shared" si="60"/>
        <v/>
      </c>
      <c r="AU37" s="82" t="str">
        <f t="shared" si="61"/>
        <v>M60</v>
      </c>
      <c r="AV37" s="82" t="str">
        <f t="shared" si="62"/>
        <v xml:space="preserve"> </v>
      </c>
    </row>
    <row r="38" spans="1:48" s="36" customFormat="1" ht="12.75" customHeight="1">
      <c r="A38" s="111">
        <v>11</v>
      </c>
      <c r="B38" s="110" t="s">
        <v>51</v>
      </c>
      <c r="C38" s="107">
        <v>179168</v>
      </c>
      <c r="D38" s="104" t="str">
        <f t="shared" si="63"/>
        <v>M45</v>
      </c>
      <c r="E38" s="8">
        <v>81</v>
      </c>
      <c r="F38" s="33" t="s">
        <v>107</v>
      </c>
      <c r="G38" s="33" t="s">
        <v>108</v>
      </c>
      <c r="H38" s="8">
        <v>1974</v>
      </c>
      <c r="I38" s="8">
        <f t="shared" si="64"/>
        <v>48</v>
      </c>
      <c r="J38" s="96" t="s">
        <v>58</v>
      </c>
      <c r="K38" s="8">
        <v>80.45</v>
      </c>
      <c r="L38" s="8">
        <v>80</v>
      </c>
      <c r="M38" s="8">
        <v>-83</v>
      </c>
      <c r="N38" s="8">
        <v>83</v>
      </c>
      <c r="O38" s="101">
        <f t="shared" si="36"/>
        <v>83</v>
      </c>
      <c r="P38" s="8">
        <v>108</v>
      </c>
      <c r="Q38" s="8">
        <v>-112</v>
      </c>
      <c r="R38" s="8">
        <v>-113</v>
      </c>
      <c r="S38" s="101">
        <f t="shared" si="37"/>
        <v>108</v>
      </c>
      <c r="T38" s="8">
        <f t="shared" si="65"/>
        <v>191</v>
      </c>
      <c r="U38" s="8">
        <v>3</v>
      </c>
      <c r="V38" s="8">
        <f t="shared" si="38"/>
        <v>0.75194503000000001</v>
      </c>
      <c r="W38" s="8">
        <f t="shared" si="39"/>
        <v>0</v>
      </c>
      <c r="X38" s="38">
        <f t="shared" si="40"/>
        <v>0.75194503000000001</v>
      </c>
      <c r="Y38" s="8">
        <f t="shared" si="41"/>
        <v>175.50800000000001</v>
      </c>
      <c r="Z38" s="8">
        <f t="shared" si="42"/>
        <v>0</v>
      </c>
      <c r="AA38" s="38">
        <f t="shared" si="43"/>
        <v>175.50800000000001</v>
      </c>
      <c r="AB38" s="39">
        <f t="shared" si="44"/>
        <v>-0.33877086881505686</v>
      </c>
      <c r="AC38" s="38">
        <f t="shared" si="45"/>
        <v>8.6297498900782144E-2</v>
      </c>
      <c r="AD38" s="39">
        <f t="shared" si="46"/>
        <v>1.2198249130243748</v>
      </c>
      <c r="AE38" s="38">
        <f t="shared" si="47"/>
        <v>0</v>
      </c>
      <c r="AF38" s="39">
        <f t="shared" si="48"/>
        <v>1.2198249130243748</v>
      </c>
      <c r="AG38" s="82">
        <f t="shared" si="49"/>
        <v>232.98655838765558</v>
      </c>
      <c r="AH38" s="82">
        <f t="shared" si="146"/>
        <v>0</v>
      </c>
      <c r="AI38" s="82">
        <f t="shared" si="147"/>
        <v>0</v>
      </c>
      <c r="AJ38" s="82">
        <f t="shared" si="148"/>
        <v>0</v>
      </c>
      <c r="AK38" s="82">
        <f t="shared" si="149"/>
        <v>0</v>
      </c>
      <c r="AL38" s="82">
        <f t="shared" si="150"/>
        <v>0</v>
      </c>
      <c r="AM38" s="82">
        <f t="shared" si="151"/>
        <v>0</v>
      </c>
      <c r="AN38" s="82">
        <f t="shared" si="152"/>
        <v>1.226</v>
      </c>
      <c r="AO38" s="82">
        <f t="shared" si="153"/>
        <v>0</v>
      </c>
      <c r="AP38" s="82">
        <f t="shared" si="154"/>
        <v>0</v>
      </c>
      <c r="AQ38" s="82">
        <f t="shared" si="155"/>
        <v>1.226</v>
      </c>
      <c r="AR38" s="83" t="str">
        <f t="shared" si="34"/>
        <v>W45</v>
      </c>
      <c r="AS38" s="84" t="str">
        <f t="shared" si="35"/>
        <v>W60</v>
      </c>
      <c r="AT38" s="85" t="str">
        <f t="shared" si="60"/>
        <v>M45</v>
      </c>
      <c r="AU38" s="82" t="str">
        <f t="shared" si="61"/>
        <v>M60</v>
      </c>
      <c r="AV38" s="82">
        <f t="shared" si="62"/>
        <v>285.64152058326573</v>
      </c>
    </row>
    <row r="39" spans="1:48" s="36" customFormat="1" ht="12.75" customHeight="1">
      <c r="A39" s="111">
        <v>5</v>
      </c>
      <c r="B39" s="110" t="s">
        <v>51</v>
      </c>
      <c r="C39" s="107">
        <v>166542</v>
      </c>
      <c r="D39" s="104" t="str">
        <f t="shared" si="63"/>
        <v>M55</v>
      </c>
      <c r="E39" s="8">
        <v>81</v>
      </c>
      <c r="F39" s="33" t="s">
        <v>109</v>
      </c>
      <c r="G39" s="33" t="s">
        <v>110</v>
      </c>
      <c r="H39" s="8">
        <v>1964</v>
      </c>
      <c r="I39" s="8">
        <f t="shared" si="64"/>
        <v>58</v>
      </c>
      <c r="J39" s="96" t="s">
        <v>66</v>
      </c>
      <c r="K39" s="8">
        <v>78.349999999999994</v>
      </c>
      <c r="L39" s="8">
        <v>85</v>
      </c>
      <c r="M39" s="8">
        <v>89</v>
      </c>
      <c r="N39" s="8">
        <v>-91</v>
      </c>
      <c r="O39" s="101">
        <f t="shared" si="36"/>
        <v>89</v>
      </c>
      <c r="P39" s="8">
        <v>-105</v>
      </c>
      <c r="Q39" s="8">
        <v>-108</v>
      </c>
      <c r="R39" s="8">
        <v>-108</v>
      </c>
      <c r="S39" s="101">
        <v>0</v>
      </c>
      <c r="T39" s="8">
        <v>0</v>
      </c>
      <c r="U39" s="117"/>
      <c r="V39" s="8">
        <f t="shared" si="38"/>
        <v>0.75194503000000001</v>
      </c>
      <c r="W39" s="8">
        <f t="shared" si="39"/>
        <v>0</v>
      </c>
      <c r="X39" s="38">
        <f t="shared" si="40"/>
        <v>0.75194503000000001</v>
      </c>
      <c r="Y39" s="8">
        <f t="shared" si="41"/>
        <v>175.50800000000001</v>
      </c>
      <c r="Z39" s="8">
        <f t="shared" si="42"/>
        <v>0</v>
      </c>
      <c r="AA39" s="38">
        <f t="shared" si="43"/>
        <v>175.50800000000001</v>
      </c>
      <c r="AB39" s="39">
        <f t="shared" si="44"/>
        <v>-0.35025791644549631</v>
      </c>
      <c r="AC39" s="38">
        <f t="shared" si="45"/>
        <v>9.224907348759713E-2</v>
      </c>
      <c r="AD39" s="39">
        <f t="shared" si="46"/>
        <v>1.2366564685417727</v>
      </c>
      <c r="AE39" s="38">
        <f t="shared" si="47"/>
        <v>0</v>
      </c>
      <c r="AF39" s="39">
        <f t="shared" si="48"/>
        <v>1.2366564685417727</v>
      </c>
      <c r="AG39" s="82">
        <f t="shared" si="49"/>
        <v>0</v>
      </c>
      <c r="AH39" s="82">
        <f t="shared" ref="AH39" si="156">IF(I39=A$7,0,IF(I39=90,3.571,IF(I39=89,3.559,IF(I39=88,3.54,IF(I39=87,3.508,IF(I39=86,3.458,IF(I39=85,3.386,IF(I39=84,3.288,0))))))))</f>
        <v>0</v>
      </c>
      <c r="AI39" s="82">
        <f t="shared" ref="AI39" si="157">IF(I39=A$7,0,IF(I39=83,3.166,IF(I39=82,3.018,IF(I39=81,2.849,IF(I39=80,2.669,IF(I39=79,2.5,IF(I39=78,2.358,IF(I39=77,2.251,0))))))))</f>
        <v>0</v>
      </c>
      <c r="AJ39" s="82">
        <f t="shared" ref="AJ39" si="158">IF(I39=A$7,0,IF(I39=76,2.184,IF(I39=75,2.142,IF(I39=74,2.113,IF(I39=73,2.087,IF(I39=72,2.053,IF(I39=71,2.002,IF(I39=70,1.933,0))))))))</f>
        <v>0</v>
      </c>
      <c r="AK39" s="82">
        <f t="shared" ref="AK39" si="159">IF(I39=A$7,0,IF(I39=69,1.856,IF(I39=68,1.782,IF(I39=67,1.719,IF(I39=66,1.671,IF(I39=65,1.636,IF(I39=64,1.608,IF(I39=63,1.584,0))))))))</f>
        <v>0</v>
      </c>
      <c r="AL39" s="82">
        <f t="shared" ref="AL39" si="160">IF(I39=A$7,0,IF(I39=62,1.561,IF(I39=61,1.536,IF(I39=60,1.509,IF(I39=59,1.48,IF(I39=58,1.449,IF(I39=57,1.417,IF(I39=56,1.384,0))))))))</f>
        <v>1.4490000000000001</v>
      </c>
      <c r="AM39" s="82">
        <f t="shared" ref="AM39" si="161">IF(I39=A$7,0,IF(I39=55,1.35,IF(I39=54,1.319,IF(I39=53,1.293,IF(I39=52,1.271,IF(I39=51,1.255,IF(I39=50,1.243,IF(I39=49,1.234,0))))))))</f>
        <v>0</v>
      </c>
      <c r="AN39" s="82">
        <f t="shared" ref="AN39" si="162">IF(I39=A$7,0,IF(I39=48,1.226,IF(I39=47,1.217,IF(I39=46,1.207,IF(I39=45,1.195,IF(I39=44,1.183,IF(I39=43,1.17,IF(I39=42,1.158,0))))))))</f>
        <v>0</v>
      </c>
      <c r="AO39" s="82">
        <f t="shared" ref="AO39" si="163">IF(I39=A$7,0,IF(I39=41,1.147,IF(I39=40,1.136,IF(I39=39,1.125,IF(I39=38,1.113,IF(I39=37,1.1,IF(I39=36,1.087,IF(I39=35,1.072,0))))))))</f>
        <v>0</v>
      </c>
      <c r="AP39" s="82">
        <f t="shared" ref="AP39" si="164">IF(I39=A$7,0,IF(I39=36,1.087,IF(I39=35,1.072,0)))</f>
        <v>0</v>
      </c>
      <c r="AQ39" s="82">
        <f t="shared" ref="AQ39" si="165">IF(I39=A$7,0,MAX(AH39:AP39))</f>
        <v>1.4490000000000001</v>
      </c>
      <c r="AR39" s="83" t="str">
        <f t="shared" si="34"/>
        <v>W55</v>
      </c>
      <c r="AS39" s="84" t="str">
        <f t="shared" si="35"/>
        <v>W60</v>
      </c>
      <c r="AT39" s="85" t="str">
        <f t="shared" si="60"/>
        <v>M55</v>
      </c>
      <c r="AU39" s="82" t="str">
        <f t="shared" si="61"/>
        <v>M60</v>
      </c>
      <c r="AV39" s="82">
        <f t="shared" si="62"/>
        <v>0</v>
      </c>
    </row>
    <row r="40" spans="1:48" s="36" customFormat="1" ht="12.75" customHeight="1">
      <c r="A40" s="111">
        <v>40</v>
      </c>
      <c r="B40" s="110" t="s">
        <v>51</v>
      </c>
      <c r="C40" s="107">
        <v>1060480</v>
      </c>
      <c r="D40" s="104" t="str">
        <f t="shared" si="63"/>
        <v>M35</v>
      </c>
      <c r="E40" s="8">
        <v>89</v>
      </c>
      <c r="F40" s="33" t="s">
        <v>111</v>
      </c>
      <c r="G40" s="33" t="s">
        <v>112</v>
      </c>
      <c r="H40" s="8">
        <v>1987</v>
      </c>
      <c r="I40" s="8">
        <f t="shared" si="64"/>
        <v>35</v>
      </c>
      <c r="J40" s="96" t="s">
        <v>61</v>
      </c>
      <c r="K40" s="8">
        <v>84.2</v>
      </c>
      <c r="L40" s="8">
        <v>52</v>
      </c>
      <c r="M40" s="8">
        <v>55</v>
      </c>
      <c r="N40" s="8">
        <v>59</v>
      </c>
      <c r="O40" s="101">
        <f t="shared" si="36"/>
        <v>59</v>
      </c>
      <c r="P40" s="8">
        <v>75</v>
      </c>
      <c r="Q40" s="8">
        <v>81</v>
      </c>
      <c r="R40" s="8">
        <v>-87</v>
      </c>
      <c r="S40" s="101">
        <f t="shared" si="37"/>
        <v>81</v>
      </c>
      <c r="T40" s="8">
        <f t="shared" si="65"/>
        <v>140</v>
      </c>
      <c r="U40" s="8">
        <v>7</v>
      </c>
      <c r="V40" s="8">
        <f t="shared" si="38"/>
        <v>0.75194503000000001</v>
      </c>
      <c r="W40" s="8">
        <f t="shared" si="39"/>
        <v>0</v>
      </c>
      <c r="X40" s="38">
        <f t="shared" si="40"/>
        <v>0.75194503000000001</v>
      </c>
      <c r="Y40" s="8">
        <f t="shared" si="41"/>
        <v>175.50800000000001</v>
      </c>
      <c r="Z40" s="8">
        <f t="shared" si="42"/>
        <v>0</v>
      </c>
      <c r="AA40" s="38">
        <f t="shared" si="43"/>
        <v>175.50800000000001</v>
      </c>
      <c r="AB40" s="39">
        <f t="shared" si="44"/>
        <v>-0.31898482575045567</v>
      </c>
      <c r="AC40" s="38">
        <f t="shared" si="45"/>
        <v>7.6511398662395841E-2</v>
      </c>
      <c r="AD40" s="39">
        <f t="shared" si="46"/>
        <v>1.1926455680858805</v>
      </c>
      <c r="AE40" s="38">
        <f t="shared" si="47"/>
        <v>0</v>
      </c>
      <c r="AF40" s="39">
        <f t="shared" si="48"/>
        <v>1.1926455680858805</v>
      </c>
      <c r="AG40" s="82">
        <f t="shared" si="49"/>
        <v>166.97037953202326</v>
      </c>
      <c r="AH40" s="82">
        <f t="shared" ref="AH40" si="166">IF(I40=A$10,0,IF(I40=90,3.571,IF(I40=89,3.559,IF(I40=88,3.54,IF(I40=87,3.508,IF(I40=86,3.458,IF(I40=85,3.386,IF(I40=84,3.288,0))))))))</f>
        <v>0</v>
      </c>
      <c r="AI40" s="82">
        <f t="shared" ref="AI40" si="167">IF(I40=A$10,0,IF(I40=83,3.166,IF(I40=82,3.018,IF(I40=81,2.849,IF(I40=80,2.669,IF(I40=79,2.5,IF(I40=78,2.358,IF(I40=77,2.251,0))))))))</f>
        <v>0</v>
      </c>
      <c r="AJ40" s="82">
        <f t="shared" ref="AJ40" si="168">IF(I40=A$10,0,IF(I40=76,2.184,IF(I40=75,2.142,IF(I40=74,2.113,IF(I40=73,2.087,IF(I40=72,2.053,IF(I40=71,2.002,IF(I40=70,1.933,0))))))))</f>
        <v>0</v>
      </c>
      <c r="AK40" s="82">
        <f t="shared" ref="AK40" si="169">IF(I40=A$10,0,IF(I40=69,1.856,IF(I40=68,1.782,IF(I40=67,1.719,IF(I40=66,1.671,IF(I40=65,1.636,IF(I40=64,1.608,IF(I40=63,1.584,0))))))))</f>
        <v>0</v>
      </c>
      <c r="AL40" s="82">
        <f t="shared" ref="AL40" si="170">IF(I40=A$10,0,IF(I40=62,1.561,IF(I40=61,1.536,IF(I40=60,1.509,IF(I40=59,1.48,IF(I40=58,1.449,IF(I40=57,1.417,IF(I40=56,1.384,0))))))))</f>
        <v>0</v>
      </c>
      <c r="AM40" s="82">
        <f t="shared" ref="AM40" si="171">IF(I40=A$10,0,IF(I40=55,1.35,IF(I40=54,1.319,IF(I40=53,1.293,IF(I40=52,1.271,IF(I40=51,1.255,IF(I40=50,1.243,IF(I40=49,1.234,0))))))))</f>
        <v>0</v>
      </c>
      <c r="AN40" s="82">
        <f t="shared" ref="AN40" si="172">IF(I40=A$10,0,IF(I40=48,1.226,IF(I40=47,1.217,IF(I40=46,1.207,IF(I40=45,1.195,IF(I40=44,1.183,IF(I40=43,1.17,IF(I40=42,1.158,0))))))))</f>
        <v>0</v>
      </c>
      <c r="AO40" s="82">
        <f t="shared" ref="AO40" si="173">IF(I40=A$10,0,IF(I40=41,1.147,IF(I40=40,1.136,IF(I40=39,1.125,IF(I40=38,1.113,IF(I40=37,1.1,IF(I40=36,1.087,IF(I40=35,1.072,0))))))))</f>
        <v>1.0720000000000001</v>
      </c>
      <c r="AP40" s="82">
        <f t="shared" ref="AP40" si="174">IF(I40=A$10,0,IF(I40=36,1.087,IF(I40=35,1.072,0)))</f>
        <v>1.0720000000000001</v>
      </c>
      <c r="AQ40" s="82">
        <f t="shared" ref="AQ40" si="175">IF(I40=A$10,0,MAX(AH40:AP40))</f>
        <v>1.0720000000000001</v>
      </c>
      <c r="AR40" s="83" t="str">
        <f t="shared" si="34"/>
        <v>W35</v>
      </c>
      <c r="AS40" s="84" t="str">
        <f t="shared" si="35"/>
        <v>W60</v>
      </c>
      <c r="AT40" s="85" t="str">
        <f t="shared" si="60"/>
        <v>M35</v>
      </c>
      <c r="AU40" s="82" t="str">
        <f t="shared" si="61"/>
        <v>M60</v>
      </c>
      <c r="AV40" s="82">
        <f t="shared" si="62"/>
        <v>178.99224685832894</v>
      </c>
    </row>
    <row r="41" spans="1:48" s="36" customFormat="1" ht="12.75" customHeight="1">
      <c r="A41" s="111">
        <v>38</v>
      </c>
      <c r="B41" s="104" t="s">
        <v>50</v>
      </c>
      <c r="C41" s="103">
        <v>1058788</v>
      </c>
      <c r="D41" s="8" t="str">
        <f t="shared" si="63"/>
        <v>Y16</v>
      </c>
      <c r="E41" s="8">
        <v>64</v>
      </c>
      <c r="F41" s="33" t="s">
        <v>116</v>
      </c>
      <c r="G41" s="33" t="s">
        <v>117</v>
      </c>
      <c r="H41" s="8">
        <v>2006</v>
      </c>
      <c r="I41" s="8">
        <f t="shared" si="64"/>
        <v>16</v>
      </c>
      <c r="J41" s="96" t="s">
        <v>58</v>
      </c>
      <c r="K41" s="8">
        <v>62.15</v>
      </c>
      <c r="L41" s="8">
        <v>45</v>
      </c>
      <c r="M41" s="8">
        <v>47</v>
      </c>
      <c r="N41" s="8">
        <v>49</v>
      </c>
      <c r="O41" s="101">
        <f t="shared" si="36"/>
        <v>49</v>
      </c>
      <c r="P41" s="8">
        <v>58</v>
      </c>
      <c r="Q41" s="8">
        <v>61</v>
      </c>
      <c r="R41" s="8">
        <v>-65</v>
      </c>
      <c r="S41" s="101">
        <f t="shared" si="37"/>
        <v>61</v>
      </c>
      <c r="T41" s="8">
        <f t="shared" si="65"/>
        <v>110</v>
      </c>
      <c r="U41" s="8">
        <v>4</v>
      </c>
      <c r="V41" s="8">
        <f t="shared" si="38"/>
        <v>0</v>
      </c>
      <c r="W41" s="8">
        <f t="shared" si="39"/>
        <v>0.78349747599999997</v>
      </c>
      <c r="X41" s="38">
        <f t="shared" si="40"/>
        <v>0.78349747599999997</v>
      </c>
      <c r="Y41" s="8">
        <f t="shared" si="41"/>
        <v>0</v>
      </c>
      <c r="Z41" s="8">
        <f t="shared" si="42"/>
        <v>153.655</v>
      </c>
      <c r="AA41" s="38">
        <f t="shared" si="43"/>
        <v>153.655</v>
      </c>
      <c r="AB41" s="39">
        <f t="shared" si="44"/>
        <v>-0.39310556397450441</v>
      </c>
      <c r="AC41" s="38">
        <f t="shared" si="45"/>
        <v>0.12107541976038456</v>
      </c>
      <c r="AD41" s="39">
        <f t="shared" si="46"/>
        <v>1.3215251108609696</v>
      </c>
      <c r="AE41" s="38">
        <f t="shared" si="47"/>
        <v>0</v>
      </c>
      <c r="AF41" s="39">
        <f t="shared" si="48"/>
        <v>1.3215251108609696</v>
      </c>
      <c r="AG41" s="82">
        <f t="shared" si="49"/>
        <v>145.36776219470664</v>
      </c>
      <c r="AH41" s="82">
        <f t="shared" ref="AH41" si="176">IF(I41=A$10,0,IF(I41=90,3.571,IF(I41=89,3.559,IF(I41=88,3.54,IF(I41=87,3.508,IF(I41=86,3.458,IF(I41=85,3.386,IF(I41=84,3.288,0))))))))</f>
        <v>0</v>
      </c>
      <c r="AI41" s="82">
        <f t="shared" ref="AI41" si="177">IF(I41=A$10,0,IF(I41=83,3.166,IF(I41=82,3.018,IF(I41=81,2.849,IF(I41=80,2.669,IF(I41=79,2.5,IF(I41=78,2.358,IF(I41=77,2.251,0))))))))</f>
        <v>0</v>
      </c>
      <c r="AJ41" s="82">
        <f t="shared" ref="AJ41" si="178">IF(I41=A$10,0,IF(I41=76,2.184,IF(I41=75,2.142,IF(I41=74,2.113,IF(I41=73,2.087,IF(I41=72,2.053,IF(I41=71,2.002,IF(I41=70,1.933,0))))))))</f>
        <v>0</v>
      </c>
      <c r="AK41" s="82">
        <f t="shared" ref="AK41" si="179">IF(I41=A$10,0,IF(I41=69,1.856,IF(I41=68,1.782,IF(I41=67,1.719,IF(I41=66,1.671,IF(I41=65,1.636,IF(I41=64,1.608,IF(I41=63,1.584,0))))))))</f>
        <v>0</v>
      </c>
      <c r="AL41" s="82">
        <f t="shared" ref="AL41" si="180">IF(I41=A$10,0,IF(I41=62,1.561,IF(I41=61,1.536,IF(I41=60,1.509,IF(I41=59,1.48,IF(I41=58,1.449,IF(I41=57,1.417,IF(I41=56,1.384,0))))))))</f>
        <v>0</v>
      </c>
      <c r="AM41" s="82">
        <f t="shared" ref="AM41" si="181">IF(I41=A$10,0,IF(I41=55,1.35,IF(I41=54,1.319,IF(I41=53,1.293,IF(I41=52,1.271,IF(I41=51,1.255,IF(I41=50,1.243,IF(I41=49,1.234,0))))))))</f>
        <v>0</v>
      </c>
      <c r="AN41" s="82">
        <f t="shared" ref="AN41" si="182">IF(I41=A$10,0,IF(I41=48,1.226,IF(I41=47,1.217,IF(I41=46,1.207,IF(I41=45,1.195,IF(I41=44,1.183,IF(I41=43,1.17,IF(I41=42,1.158,0))))))))</f>
        <v>0</v>
      </c>
      <c r="AO41" s="82">
        <f t="shared" ref="AO41" si="183">IF(I41=A$10,0,IF(I41=41,1.147,IF(I41=40,1.136,IF(I41=39,1.125,IF(I41=38,1.113,IF(I41=37,1.1,IF(I41=36,1.087,IF(I41=35,1.072,0))))))))</f>
        <v>0</v>
      </c>
      <c r="AP41" s="82">
        <f t="shared" ref="AP41" si="184">IF(I41=A$10,0,IF(I41=36,1.087,IF(I41=35,1.072,0)))</f>
        <v>0</v>
      </c>
      <c r="AQ41" s="82">
        <f t="shared" ref="AQ41" si="185">IF(I41=A$10,0,MAX(AH41:AP41))</f>
        <v>0</v>
      </c>
      <c r="AR41" s="83" t="str">
        <f t="shared" si="34"/>
        <v>Y16</v>
      </c>
      <c r="AS41" s="84" t="str">
        <f t="shared" si="35"/>
        <v>W60</v>
      </c>
      <c r="AT41" s="85" t="str">
        <f t="shared" si="60"/>
        <v>Y16</v>
      </c>
      <c r="AU41" s="82" t="str">
        <f t="shared" si="61"/>
        <v>M60</v>
      </c>
      <c r="AV41" s="82" t="str">
        <f t="shared" si="62"/>
        <v xml:space="preserve"> </v>
      </c>
    </row>
    <row r="42" spans="1:48" s="36" customFormat="1" ht="12.75" customHeight="1">
      <c r="A42" s="111">
        <v>59</v>
      </c>
      <c r="B42" s="104" t="s">
        <v>50</v>
      </c>
      <c r="C42" s="103">
        <v>1055742</v>
      </c>
      <c r="D42" s="8" t="str">
        <f t="shared" si="63"/>
        <v>W40</v>
      </c>
      <c r="E42" s="8">
        <v>64</v>
      </c>
      <c r="F42" s="33" t="s">
        <v>118</v>
      </c>
      <c r="G42" s="33" t="s">
        <v>119</v>
      </c>
      <c r="H42" s="8">
        <v>1981</v>
      </c>
      <c r="I42" s="8">
        <f t="shared" si="64"/>
        <v>41</v>
      </c>
      <c r="J42" s="96" t="s">
        <v>61</v>
      </c>
      <c r="K42" s="8">
        <v>63.1</v>
      </c>
      <c r="L42" s="8">
        <v>-42</v>
      </c>
      <c r="M42" s="8">
        <v>42</v>
      </c>
      <c r="N42" s="8">
        <v>44</v>
      </c>
      <c r="O42" s="101">
        <v>44</v>
      </c>
      <c r="P42" s="8">
        <v>-52</v>
      </c>
      <c r="Q42" s="8">
        <v>52</v>
      </c>
      <c r="R42" s="8">
        <v>55</v>
      </c>
      <c r="S42" s="101">
        <v>55</v>
      </c>
      <c r="T42" s="8">
        <f t="shared" si="65"/>
        <v>99</v>
      </c>
      <c r="U42" s="117">
        <v>5</v>
      </c>
      <c r="V42" s="8">
        <f t="shared" si="38"/>
        <v>0</v>
      </c>
      <c r="W42" s="8">
        <f t="shared" si="39"/>
        <v>0.78349747599999997</v>
      </c>
      <c r="X42" s="38">
        <f t="shared" si="40"/>
        <v>0.78349747599999997</v>
      </c>
      <c r="Y42" s="8">
        <f t="shared" si="41"/>
        <v>0</v>
      </c>
      <c r="Z42" s="8">
        <f t="shared" si="42"/>
        <v>153.655</v>
      </c>
      <c r="AA42" s="38">
        <f t="shared" si="43"/>
        <v>153.655</v>
      </c>
      <c r="AB42" s="39">
        <f t="shared" si="44"/>
        <v>-0.38651733770803365</v>
      </c>
      <c r="AC42" s="38">
        <f t="shared" si="45"/>
        <v>0.11705111654074141</v>
      </c>
      <c r="AD42" s="39">
        <f t="shared" si="46"/>
        <v>1.3093360230221944</v>
      </c>
      <c r="AE42" s="38">
        <f t="shared" si="47"/>
        <v>0</v>
      </c>
      <c r="AF42" s="39">
        <f t="shared" si="48"/>
        <v>1.3093360230221944</v>
      </c>
      <c r="AG42" s="82">
        <f t="shared" si="49"/>
        <v>129.62426627919726</v>
      </c>
      <c r="AH42" s="82">
        <f t="shared" ref="AH42" si="186">IF(I42=A$7,0,IF(I42=90,3.571,IF(I42=89,3.559,IF(I42=88,3.54,IF(I42=87,3.508,IF(I42=86,3.458,IF(I42=85,3.386,IF(I42=84,3.288,0))))))))</f>
        <v>0</v>
      </c>
      <c r="AI42" s="82">
        <f t="shared" ref="AI42" si="187">IF(I42=A$7,0,IF(I42=83,3.166,IF(I42=82,3.018,IF(I42=81,2.849,IF(I42=80,2.669,IF(I42=79,2.5,IF(I42=78,2.358,IF(I42=77,2.251,0))))))))</f>
        <v>0</v>
      </c>
      <c r="AJ42" s="82">
        <f t="shared" ref="AJ42" si="188">IF(I42=A$7,0,IF(I42=76,2.184,IF(I42=75,2.142,IF(I42=74,2.113,IF(I42=73,2.087,IF(I42=72,2.053,IF(I42=71,2.002,IF(I42=70,1.933,0))))))))</f>
        <v>0</v>
      </c>
      <c r="AK42" s="82">
        <f t="shared" ref="AK42" si="189">IF(I42=A$7,0,IF(I42=69,1.856,IF(I42=68,1.782,IF(I42=67,1.719,IF(I42=66,1.671,IF(I42=65,1.636,IF(I42=64,1.608,IF(I42=63,1.584,0))))))))</f>
        <v>0</v>
      </c>
      <c r="AL42" s="82">
        <f t="shared" ref="AL42" si="190">IF(I42=A$7,0,IF(I42=62,1.561,IF(I42=61,1.536,IF(I42=60,1.509,IF(I42=59,1.48,IF(I42=58,1.449,IF(I42=57,1.417,IF(I42=56,1.384,0))))))))</f>
        <v>0</v>
      </c>
      <c r="AM42" s="82">
        <f t="shared" ref="AM42" si="191">IF(I42=A$7,0,IF(I42=55,1.35,IF(I42=54,1.319,IF(I42=53,1.293,IF(I42=52,1.271,IF(I42=51,1.255,IF(I42=50,1.243,IF(I42=49,1.234,0))))))))</f>
        <v>0</v>
      </c>
      <c r="AN42" s="82">
        <f t="shared" ref="AN42" si="192">IF(I42=A$7,0,IF(I42=48,1.226,IF(I42=47,1.217,IF(I42=46,1.207,IF(I42=45,1.195,IF(I42=44,1.183,IF(I42=43,1.17,IF(I42=42,1.158,0))))))))</f>
        <v>0</v>
      </c>
      <c r="AO42" s="82">
        <f t="shared" ref="AO42" si="193">IF(I42=A$7,0,IF(I42=41,1.147,IF(I42=40,1.136,IF(I42=39,1.125,IF(I42=38,1.113,IF(I42=37,1.1,IF(I42=36,1.087,IF(I42=35,1.072,0))))))))</f>
        <v>1.147</v>
      </c>
      <c r="AP42" s="82">
        <f t="shared" ref="AP42" si="194">IF(I42=A$7,0,IF(I42=36,1.087,IF(I42=35,1.072,0)))</f>
        <v>0</v>
      </c>
      <c r="AQ42" s="82">
        <f t="shared" ref="AQ42" si="195">IF(I42=A$7,0,MAX(AH42:AP42))</f>
        <v>1.147</v>
      </c>
      <c r="AR42" s="83" t="str">
        <f t="shared" si="34"/>
        <v>W40</v>
      </c>
      <c r="AS42" s="84" t="str">
        <f t="shared" si="35"/>
        <v>W60</v>
      </c>
      <c r="AT42" s="85" t="str">
        <f t="shared" si="60"/>
        <v>M40</v>
      </c>
      <c r="AU42" s="82" t="str">
        <f t="shared" si="61"/>
        <v>M60</v>
      </c>
      <c r="AV42" s="82">
        <f t="shared" si="62"/>
        <v>148.67903342223926</v>
      </c>
    </row>
    <row r="43" spans="1:48" s="36" customFormat="1" ht="12.75" customHeight="1">
      <c r="A43" s="111">
        <v>19</v>
      </c>
      <c r="B43" s="104" t="s">
        <v>50</v>
      </c>
      <c r="C43" s="103">
        <v>1059636</v>
      </c>
      <c r="D43" s="8" t="str">
        <f t="shared" si="63"/>
        <v/>
      </c>
      <c r="E43" s="8">
        <v>64</v>
      </c>
      <c r="F43" s="33" t="s">
        <v>120</v>
      </c>
      <c r="G43" s="33" t="s">
        <v>121</v>
      </c>
      <c r="H43" s="8">
        <v>1990</v>
      </c>
      <c r="I43" s="8">
        <f t="shared" si="64"/>
        <v>32</v>
      </c>
      <c r="J43" s="96" t="s">
        <v>58</v>
      </c>
      <c r="K43" s="8">
        <v>63.2</v>
      </c>
      <c r="L43" s="8">
        <v>52</v>
      </c>
      <c r="M43" s="8">
        <v>55</v>
      </c>
      <c r="N43" s="8">
        <v>-57</v>
      </c>
      <c r="O43" s="101">
        <f t="shared" si="36"/>
        <v>55</v>
      </c>
      <c r="P43" s="8">
        <v>63</v>
      </c>
      <c r="Q43" s="8">
        <v>-67</v>
      </c>
      <c r="R43" s="8">
        <v>-67</v>
      </c>
      <c r="S43" s="101">
        <f t="shared" si="37"/>
        <v>63</v>
      </c>
      <c r="T43" s="8">
        <f t="shared" si="65"/>
        <v>118</v>
      </c>
      <c r="U43" s="8">
        <v>2</v>
      </c>
      <c r="V43" s="8">
        <f t="shared" si="38"/>
        <v>0</v>
      </c>
      <c r="W43" s="8">
        <f t="shared" si="39"/>
        <v>0.78349747599999997</v>
      </c>
      <c r="X43" s="38">
        <f t="shared" si="40"/>
        <v>0.78349747599999997</v>
      </c>
      <c r="Y43" s="8">
        <f t="shared" si="41"/>
        <v>0</v>
      </c>
      <c r="Z43" s="8">
        <f t="shared" si="42"/>
        <v>153.655</v>
      </c>
      <c r="AA43" s="38">
        <f t="shared" si="43"/>
        <v>153.655</v>
      </c>
      <c r="AB43" s="39">
        <f t="shared" si="44"/>
        <v>-0.38582961866978294</v>
      </c>
      <c r="AC43" s="38">
        <f t="shared" si="45"/>
        <v>0.11663495581870424</v>
      </c>
      <c r="AD43" s="39">
        <f t="shared" si="46"/>
        <v>1.3080819586497876</v>
      </c>
      <c r="AE43" s="38">
        <f t="shared" si="47"/>
        <v>0</v>
      </c>
      <c r="AF43" s="39">
        <f t="shared" si="48"/>
        <v>1.3080819586497876</v>
      </c>
      <c r="AG43" s="82">
        <f t="shared" si="49"/>
        <v>154.35367112067493</v>
      </c>
      <c r="AH43" s="82">
        <f t="shared" ref="AH43:AH45" si="196">IF(I43=A$10,0,IF(I43=90,3.571,IF(I43=89,3.559,IF(I43=88,3.54,IF(I43=87,3.508,IF(I43=86,3.458,IF(I43=85,3.386,IF(I43=84,3.288,0))))))))</f>
        <v>0</v>
      </c>
      <c r="AI43" s="82">
        <f t="shared" ref="AI43:AI45" si="197">IF(I43=A$10,0,IF(I43=83,3.166,IF(I43=82,3.018,IF(I43=81,2.849,IF(I43=80,2.669,IF(I43=79,2.5,IF(I43=78,2.358,IF(I43=77,2.251,0))))))))</f>
        <v>0</v>
      </c>
      <c r="AJ43" s="82">
        <f t="shared" ref="AJ43:AJ45" si="198">IF(I43=A$10,0,IF(I43=76,2.184,IF(I43=75,2.142,IF(I43=74,2.113,IF(I43=73,2.087,IF(I43=72,2.053,IF(I43=71,2.002,IF(I43=70,1.933,0))))))))</f>
        <v>0</v>
      </c>
      <c r="AK43" s="82">
        <f t="shared" ref="AK43:AK45" si="199">IF(I43=A$10,0,IF(I43=69,1.856,IF(I43=68,1.782,IF(I43=67,1.719,IF(I43=66,1.671,IF(I43=65,1.636,IF(I43=64,1.608,IF(I43=63,1.584,0))))))))</f>
        <v>0</v>
      </c>
      <c r="AL43" s="82">
        <f t="shared" ref="AL43:AL45" si="200">IF(I43=A$10,0,IF(I43=62,1.561,IF(I43=61,1.536,IF(I43=60,1.509,IF(I43=59,1.48,IF(I43=58,1.449,IF(I43=57,1.417,IF(I43=56,1.384,0))))))))</f>
        <v>0</v>
      </c>
      <c r="AM43" s="82">
        <f t="shared" ref="AM43:AM45" si="201">IF(I43=A$10,0,IF(I43=55,1.35,IF(I43=54,1.319,IF(I43=53,1.293,IF(I43=52,1.271,IF(I43=51,1.255,IF(I43=50,1.243,IF(I43=49,1.234,0))))))))</f>
        <v>0</v>
      </c>
      <c r="AN43" s="82">
        <f t="shared" ref="AN43:AN45" si="202">IF(I43=A$10,0,IF(I43=48,1.226,IF(I43=47,1.217,IF(I43=46,1.207,IF(I43=45,1.195,IF(I43=44,1.183,IF(I43=43,1.17,IF(I43=42,1.158,0))))))))</f>
        <v>0</v>
      </c>
      <c r="AO43" s="82">
        <f t="shared" ref="AO43:AO45" si="203">IF(I43=A$10,0,IF(I43=41,1.147,IF(I43=40,1.136,IF(I43=39,1.125,IF(I43=38,1.113,IF(I43=37,1.1,IF(I43=36,1.087,IF(I43=35,1.072,0))))))))</f>
        <v>0</v>
      </c>
      <c r="AP43" s="82">
        <f t="shared" ref="AP43:AP45" si="204">IF(I43=A$10,0,IF(I43=36,1.087,IF(I43=35,1.072,0)))</f>
        <v>0</v>
      </c>
      <c r="AQ43" s="82">
        <f t="shared" ref="AQ43:AQ45" si="205">IF(I43=A$10,0,MAX(AH43:AP43))</f>
        <v>0</v>
      </c>
      <c r="AR43" s="83" t="str">
        <f t="shared" si="34"/>
        <v/>
      </c>
      <c r="AS43" s="84" t="str">
        <f t="shared" si="35"/>
        <v>W60</v>
      </c>
      <c r="AT43" s="85" t="str">
        <f t="shared" si="60"/>
        <v/>
      </c>
      <c r="AU43" s="82" t="str">
        <f t="shared" si="61"/>
        <v>M60</v>
      </c>
      <c r="AV43" s="82" t="str">
        <f t="shared" si="62"/>
        <v xml:space="preserve"> </v>
      </c>
    </row>
    <row r="44" spans="1:48" s="36" customFormat="1" ht="12.75" customHeight="1">
      <c r="A44" s="111">
        <v>52</v>
      </c>
      <c r="B44" s="104" t="s">
        <v>50</v>
      </c>
      <c r="C44" s="103">
        <v>1059134</v>
      </c>
      <c r="D44" s="8" t="str">
        <f t="shared" si="63"/>
        <v/>
      </c>
      <c r="E44" s="8">
        <v>64</v>
      </c>
      <c r="F44" s="33" t="s">
        <v>122</v>
      </c>
      <c r="G44" s="33" t="s">
        <v>123</v>
      </c>
      <c r="H44" s="8">
        <v>1993</v>
      </c>
      <c r="I44" s="8">
        <f t="shared" si="64"/>
        <v>29</v>
      </c>
      <c r="J44" s="96"/>
      <c r="K44" s="8">
        <v>62.25</v>
      </c>
      <c r="L44" s="8">
        <v>46</v>
      </c>
      <c r="M44" s="8">
        <v>-49</v>
      </c>
      <c r="N44" s="8">
        <v>50</v>
      </c>
      <c r="O44" s="101">
        <f t="shared" si="36"/>
        <v>50</v>
      </c>
      <c r="P44" s="8">
        <v>-65</v>
      </c>
      <c r="Q44" s="8">
        <v>65</v>
      </c>
      <c r="R44" s="8">
        <v>-67</v>
      </c>
      <c r="S44" s="101">
        <v>65</v>
      </c>
      <c r="T44" s="8">
        <f t="shared" si="65"/>
        <v>115</v>
      </c>
      <c r="U44" s="8">
        <v>3</v>
      </c>
      <c r="V44" s="8">
        <f t="shared" si="38"/>
        <v>0</v>
      </c>
      <c r="W44" s="8">
        <f t="shared" si="39"/>
        <v>0.78349747599999997</v>
      </c>
      <c r="X44" s="38">
        <f t="shared" si="40"/>
        <v>0.78349747599999997</v>
      </c>
      <c r="Y44" s="8">
        <f t="shared" si="41"/>
        <v>0</v>
      </c>
      <c r="Z44" s="8">
        <f t="shared" si="42"/>
        <v>153.655</v>
      </c>
      <c r="AA44" s="38">
        <f t="shared" si="43"/>
        <v>153.655</v>
      </c>
      <c r="AB44" s="39">
        <f t="shared" si="44"/>
        <v>-0.39240734118439402</v>
      </c>
      <c r="AC44" s="38">
        <f t="shared" si="45"/>
        <v>0.12064570037456208</v>
      </c>
      <c r="AD44" s="39">
        <f t="shared" si="46"/>
        <v>1.3202181541207691</v>
      </c>
      <c r="AE44" s="38">
        <f t="shared" si="47"/>
        <v>0</v>
      </c>
      <c r="AF44" s="39">
        <f t="shared" si="48"/>
        <v>1.3202181541207691</v>
      </c>
      <c r="AG44" s="82">
        <f t="shared" si="49"/>
        <v>151.82508772388846</v>
      </c>
      <c r="AH44" s="82">
        <f t="shared" si="196"/>
        <v>0</v>
      </c>
      <c r="AI44" s="82">
        <f t="shared" si="197"/>
        <v>0</v>
      </c>
      <c r="AJ44" s="82">
        <f t="shared" si="198"/>
        <v>0</v>
      </c>
      <c r="AK44" s="82">
        <f t="shared" si="199"/>
        <v>0</v>
      </c>
      <c r="AL44" s="82">
        <f t="shared" si="200"/>
        <v>0</v>
      </c>
      <c r="AM44" s="82">
        <f t="shared" si="201"/>
        <v>0</v>
      </c>
      <c r="AN44" s="82">
        <f t="shared" si="202"/>
        <v>0</v>
      </c>
      <c r="AO44" s="82">
        <f t="shared" si="203"/>
        <v>0</v>
      </c>
      <c r="AP44" s="82">
        <f t="shared" si="204"/>
        <v>0</v>
      </c>
      <c r="AQ44" s="82">
        <f t="shared" si="205"/>
        <v>0</v>
      </c>
      <c r="AR44" s="83" t="str">
        <f t="shared" si="34"/>
        <v/>
      </c>
      <c r="AS44" s="84" t="str">
        <f t="shared" si="35"/>
        <v>W60</v>
      </c>
      <c r="AT44" s="85" t="str">
        <f t="shared" si="60"/>
        <v/>
      </c>
      <c r="AU44" s="82" t="str">
        <f t="shared" si="61"/>
        <v>M60</v>
      </c>
      <c r="AV44" s="82" t="str">
        <f t="shared" si="62"/>
        <v xml:space="preserve"> </v>
      </c>
    </row>
    <row r="45" spans="1:48" s="36" customFormat="1" ht="12.75" customHeight="1">
      <c r="A45" s="111">
        <v>14</v>
      </c>
      <c r="B45" s="104" t="s">
        <v>50</v>
      </c>
      <c r="C45" s="103">
        <v>1050707</v>
      </c>
      <c r="D45" s="8" t="str">
        <f t="shared" si="63"/>
        <v/>
      </c>
      <c r="E45" s="8">
        <v>64</v>
      </c>
      <c r="F45" s="33" t="s">
        <v>124</v>
      </c>
      <c r="G45" s="33" t="s">
        <v>125</v>
      </c>
      <c r="H45" s="8">
        <v>1988</v>
      </c>
      <c r="I45" s="8">
        <f t="shared" si="64"/>
        <v>34</v>
      </c>
      <c r="J45" s="96"/>
      <c r="K45" s="8">
        <v>63.9</v>
      </c>
      <c r="L45" s="8">
        <v>55</v>
      </c>
      <c r="M45" s="8">
        <v>58</v>
      </c>
      <c r="N45" s="8">
        <v>61</v>
      </c>
      <c r="O45" s="101">
        <f t="shared" si="36"/>
        <v>61</v>
      </c>
      <c r="P45" s="8">
        <v>71</v>
      </c>
      <c r="Q45" s="8">
        <v>76</v>
      </c>
      <c r="R45" s="8">
        <v>80</v>
      </c>
      <c r="S45" s="101">
        <f t="shared" si="37"/>
        <v>80</v>
      </c>
      <c r="T45" s="8">
        <f t="shared" si="65"/>
        <v>141</v>
      </c>
      <c r="U45" s="8">
        <v>1</v>
      </c>
      <c r="V45" s="8">
        <f t="shared" si="38"/>
        <v>0</v>
      </c>
      <c r="W45" s="8">
        <f t="shared" si="39"/>
        <v>0.78349747599999997</v>
      </c>
      <c r="X45" s="38">
        <f t="shared" si="40"/>
        <v>0.78349747599999997</v>
      </c>
      <c r="Y45" s="8">
        <f t="shared" si="41"/>
        <v>0</v>
      </c>
      <c r="Z45" s="8">
        <f t="shared" si="42"/>
        <v>153.655</v>
      </c>
      <c r="AA45" s="38">
        <f t="shared" si="43"/>
        <v>153.655</v>
      </c>
      <c r="AB45" s="39">
        <f t="shared" si="44"/>
        <v>-0.3810458387937678</v>
      </c>
      <c r="AC45" s="38">
        <f t="shared" si="45"/>
        <v>0.11376064566928258</v>
      </c>
      <c r="AD45" s="39">
        <f t="shared" si="46"/>
        <v>1.2994532081710339</v>
      </c>
      <c r="AE45" s="38">
        <f t="shared" si="47"/>
        <v>0</v>
      </c>
      <c r="AF45" s="39">
        <f t="shared" si="48"/>
        <v>1.2994532081710339</v>
      </c>
      <c r="AG45" s="82">
        <f t="shared" si="49"/>
        <v>183.2229023521158</v>
      </c>
      <c r="AH45" s="82">
        <f t="shared" si="196"/>
        <v>0</v>
      </c>
      <c r="AI45" s="82">
        <f t="shared" si="197"/>
        <v>0</v>
      </c>
      <c r="AJ45" s="82">
        <f t="shared" si="198"/>
        <v>0</v>
      </c>
      <c r="AK45" s="82">
        <f t="shared" si="199"/>
        <v>0</v>
      </c>
      <c r="AL45" s="82">
        <f t="shared" si="200"/>
        <v>0</v>
      </c>
      <c r="AM45" s="82">
        <f t="shared" si="201"/>
        <v>0</v>
      </c>
      <c r="AN45" s="82">
        <f t="shared" si="202"/>
        <v>0</v>
      </c>
      <c r="AO45" s="82">
        <f t="shared" si="203"/>
        <v>0</v>
      </c>
      <c r="AP45" s="82">
        <f t="shared" si="204"/>
        <v>0</v>
      </c>
      <c r="AQ45" s="82">
        <f t="shared" si="205"/>
        <v>0</v>
      </c>
      <c r="AR45" s="83" t="str">
        <f t="shared" si="34"/>
        <v/>
      </c>
      <c r="AS45" s="84" t="str">
        <f t="shared" si="35"/>
        <v>W60</v>
      </c>
      <c r="AT45" s="85" t="str">
        <f t="shared" si="60"/>
        <v/>
      </c>
      <c r="AU45" s="82" t="str">
        <f t="shared" si="61"/>
        <v>M60</v>
      </c>
      <c r="AV45" s="82" t="str">
        <f t="shared" si="62"/>
        <v xml:space="preserve"> </v>
      </c>
    </row>
    <row r="46" spans="1:48" s="36" customFormat="1" ht="12.75" customHeight="1">
      <c r="A46" s="111">
        <v>35</v>
      </c>
      <c r="B46" s="104" t="s">
        <v>50</v>
      </c>
      <c r="C46" s="103">
        <v>1055247</v>
      </c>
      <c r="D46" s="8" t="str">
        <f>IF(B46="F",AR46,AT46)</f>
        <v>Y14</v>
      </c>
      <c r="E46" s="8">
        <v>71</v>
      </c>
      <c r="F46" s="33" t="s">
        <v>114</v>
      </c>
      <c r="G46" s="33" t="s">
        <v>115</v>
      </c>
      <c r="H46" s="8">
        <v>2007</v>
      </c>
      <c r="I46" s="8">
        <f>IF(AND(H46&lt;&gt;"",H46&lt;&gt;0),A$10-H46,"")</f>
        <v>15</v>
      </c>
      <c r="J46" s="96" t="s">
        <v>58</v>
      </c>
      <c r="K46" s="8">
        <v>64.55</v>
      </c>
      <c r="L46" s="8">
        <v>39</v>
      </c>
      <c r="M46" s="8">
        <v>41</v>
      </c>
      <c r="N46" s="8">
        <v>43</v>
      </c>
      <c r="O46" s="101">
        <f>IF(L46&lt;&gt;"",MAX(L46:N46),"")</f>
        <v>43</v>
      </c>
      <c r="P46" s="8">
        <v>51</v>
      </c>
      <c r="Q46" s="8">
        <v>54</v>
      </c>
      <c r="R46" s="8">
        <v>-58</v>
      </c>
      <c r="S46" s="101">
        <f>IF(P46&lt;&gt;"",MAX(P46:R46),"")</f>
        <v>54</v>
      </c>
      <c r="T46" s="8">
        <f>IF(O46&lt;&gt;"",SUM(O46,S46),"")</f>
        <v>97</v>
      </c>
      <c r="U46" s="8">
        <v>5</v>
      </c>
      <c r="V46" s="8">
        <f>IF(B46="M",0.75194503,0)</f>
        <v>0</v>
      </c>
      <c r="W46" s="8">
        <f>IF(B46="F",0.783497476,0)</f>
        <v>0.78349747599999997</v>
      </c>
      <c r="X46" s="38">
        <f>MAX(V46:W46)</f>
        <v>0.78349747599999997</v>
      </c>
      <c r="Y46" s="8">
        <f>IF(B46="M",175.508,0)</f>
        <v>0</v>
      </c>
      <c r="Z46" s="8">
        <f>IF(B46="F",153.655,0)</f>
        <v>153.655</v>
      </c>
      <c r="AA46" s="38">
        <f>MAX(Y46:Z46)</f>
        <v>153.655</v>
      </c>
      <c r="AB46" s="39">
        <f>LOG10(K46/AA46)</f>
        <v>-0.37665045034972888</v>
      </c>
      <c r="AC46" s="38">
        <f>X46*AB46*AB46</f>
        <v>0.11115130956139221</v>
      </c>
      <c r="AD46" s="39">
        <f>POWER(10,AC46)</f>
        <v>1.2916692168397865</v>
      </c>
      <c r="AE46" s="38">
        <f>IF(K46&gt;AA46,1,0)</f>
        <v>0</v>
      </c>
      <c r="AF46" s="39">
        <f>IF(AE46=0,MAX(AD46:AE46),1)</f>
        <v>1.2916692168397865</v>
      </c>
      <c r="AG46" s="82">
        <f>IF(T46&lt;&gt;"",T46*AF46,"")</f>
        <v>125.29191403345929</v>
      </c>
      <c r="AH46" s="82">
        <f>IF(I46=A$10,0,IF(I46=90,3.571,IF(I46=89,3.559,IF(I46=88,3.54,IF(I46=87,3.508,IF(I46=86,3.458,IF(I46=85,3.386,IF(I46=84,3.288,0))))))))</f>
        <v>0</v>
      </c>
      <c r="AI46" s="82">
        <f>IF(I46=A$10,0,IF(I46=83,3.166,IF(I46=82,3.018,IF(I46=81,2.849,IF(I46=80,2.669,IF(I46=79,2.5,IF(I46=78,2.358,IF(I46=77,2.251,0))))))))</f>
        <v>0</v>
      </c>
      <c r="AJ46" s="82">
        <f>IF(I46=A$10,0,IF(I46=76,2.184,IF(I46=75,2.142,IF(I46=74,2.113,IF(I46=73,2.087,IF(I46=72,2.053,IF(I46=71,2.002,IF(I46=70,1.933,0))))))))</f>
        <v>0</v>
      </c>
      <c r="AK46" s="82">
        <f>IF(I46=A$10,0,IF(I46=69,1.856,IF(I46=68,1.782,IF(I46=67,1.719,IF(I46=66,1.671,IF(I46=65,1.636,IF(I46=64,1.608,IF(I46=63,1.584,0))))))))</f>
        <v>0</v>
      </c>
      <c r="AL46" s="82">
        <f>IF(I46=A$10,0,IF(I46=62,1.561,IF(I46=61,1.536,IF(I46=60,1.509,IF(I46=59,1.48,IF(I46=58,1.449,IF(I46=57,1.417,IF(I46=56,1.384,0))))))))</f>
        <v>0</v>
      </c>
      <c r="AM46" s="82">
        <f>IF(I46=A$10,0,IF(I46=55,1.35,IF(I46=54,1.319,IF(I46=53,1.293,IF(I46=52,1.271,IF(I46=51,1.255,IF(I46=50,1.243,IF(I46=49,1.234,0))))))))</f>
        <v>0</v>
      </c>
      <c r="AN46" s="82">
        <f>IF(I46=A$10,0,IF(I46=48,1.226,IF(I46=47,1.217,IF(I46=46,1.207,IF(I46=45,1.195,IF(I46=44,1.183,IF(I46=43,1.17,IF(I46=42,1.158,0))))))))</f>
        <v>0</v>
      </c>
      <c r="AO46" s="82">
        <f>IF(I46=A$10,0,IF(I46=41,1.147,IF(I46=40,1.136,IF(I46=39,1.125,IF(I46=38,1.113,IF(I46=37,1.1,IF(I46=36,1.087,IF(I46=35,1.072,0))))))))</f>
        <v>0</v>
      </c>
      <c r="AP46" s="82">
        <f>IF(I46=A$10,0,IF(I46=36,1.087,IF(I46=35,1.072,0)))</f>
        <v>0</v>
      </c>
      <c r="AQ46" s="82">
        <f>IF(I46=A$10,0,MAX(AH46:AP46))</f>
        <v>0</v>
      </c>
      <c r="AR46" s="83" t="str">
        <f>IF(I46=0,"",IF(I46&lt;12,"Y11-",IF(I46&lt;14,"Y12",IF(I46&lt;16,"Y14",IF(I46&lt;18,"Y16",IF(I46&lt;21,"J",IF(I46&lt;35,"",IF(I46&lt;40,"W35",IF(I46&lt;45,"W40",IF(I46&lt;50,"W45",IF(I46&lt;55,"W50",IF(I46&lt;60,"W55",AS46))))))))))))</f>
        <v>Y14</v>
      </c>
      <c r="AS46" s="84" t="str">
        <f>IF(I46&lt;65,"W60",IF(I46&lt;70,"W65",IF(I46&lt;75,"W70",IF(I46&lt;80,"W75",IF(I46&lt;85,"W80",IF(I46&lt;90,"W85",""))))))</f>
        <v>W60</v>
      </c>
      <c r="AT46" s="85" t="str">
        <f>IF(I46=0,"",IF(I46&lt;12,"Y11-",IF(I46&lt;14,"Y12",IF(I46&lt;16,"Y14",IF(I46&lt;18,"Y16",IF(I46&lt;21,"J",(IF(I46&lt;35,"",IF(I46&lt;40,"M35",IF(I46&lt;45,"M40",IF(I46&lt;50,"M45",IF(I46&lt;55,"M50",IF(I46&lt;60,"M55",AU46)))))))))))))</f>
        <v>Y14</v>
      </c>
      <c r="AU46" s="82" t="str">
        <f>IF(I46&lt;65,"M60",IF(I46&lt;70,"M65",IF(I46&lt;75,"M70",IF(I46&lt;80,"M75",IF(I46&lt;85,"M80",IF(I46&lt;90,"M85",""))))))</f>
        <v>M60</v>
      </c>
      <c r="AV46" s="82" t="str">
        <f>IF(AQ46&gt;1,AG46*AQ46," ")</f>
        <v xml:space="preserve"> </v>
      </c>
    </row>
    <row r="47" spans="1:48" s="36" customFormat="1" ht="12.75" customHeight="1">
      <c r="A47" s="111">
        <v>23</v>
      </c>
      <c r="B47" s="104" t="s">
        <v>50</v>
      </c>
      <c r="C47" s="103">
        <v>1030922</v>
      </c>
      <c r="D47" s="8" t="str">
        <f>IF(B47="F",AR47,AT47)</f>
        <v/>
      </c>
      <c r="E47" s="8">
        <v>71</v>
      </c>
      <c r="F47" s="33" t="s">
        <v>134</v>
      </c>
      <c r="G47" s="33" t="s">
        <v>135</v>
      </c>
      <c r="H47" s="8">
        <v>1988</v>
      </c>
      <c r="I47" s="8">
        <f>IF(AND(H47&lt;&gt;"",H47&lt;&gt;0),A$10-H47,"")</f>
        <v>34</v>
      </c>
      <c r="J47" s="96" t="s">
        <v>136</v>
      </c>
      <c r="K47" s="8">
        <v>70.599999999999994</v>
      </c>
      <c r="L47" s="8">
        <v>73</v>
      </c>
      <c r="M47" s="8">
        <v>76</v>
      </c>
      <c r="N47" s="8">
        <v>79</v>
      </c>
      <c r="O47" s="101">
        <f>IF(L47&lt;&gt;"",MAX(L47:N47),"")</f>
        <v>79</v>
      </c>
      <c r="P47" s="8">
        <v>89</v>
      </c>
      <c r="Q47" s="8">
        <v>93</v>
      </c>
      <c r="R47" s="8">
        <v>-96</v>
      </c>
      <c r="S47" s="101">
        <f>IF(P47&lt;&gt;"",MAX(P47:R47),"")</f>
        <v>93</v>
      </c>
      <c r="T47" s="8">
        <f>IF(O47&lt;&gt;"",SUM(O47,S47),"")</f>
        <v>172</v>
      </c>
      <c r="U47" s="117">
        <v>1</v>
      </c>
      <c r="V47" s="8">
        <f>IF(B47="M",0.75194503,0)</f>
        <v>0</v>
      </c>
      <c r="W47" s="8">
        <f>IF(B47="F",0.783497476,0)</f>
        <v>0.78349747599999997</v>
      </c>
      <c r="X47" s="38">
        <f>MAX(V47:W47)</f>
        <v>0.78349747599999997</v>
      </c>
      <c r="Y47" s="8">
        <f>IF(B47="M",175.508,0)</f>
        <v>0</v>
      </c>
      <c r="Z47" s="8">
        <f>IF(B47="F",153.655,0)</f>
        <v>153.655</v>
      </c>
      <c r="AA47" s="38">
        <f>MAX(Y47:Z47)</f>
        <v>153.655</v>
      </c>
      <c r="AB47" s="39">
        <f>LOG10(K47/AA47)</f>
        <v>-0.33774199590036424</v>
      </c>
      <c r="AC47" s="38">
        <f>X47*AB47*AB47</f>
        <v>8.9373287403384516E-2</v>
      </c>
      <c r="AD47" s="39">
        <f>POWER(10,AC47)</f>
        <v>1.2284947006405733</v>
      </c>
      <c r="AE47" s="38">
        <f>IF(K47&gt;AA47,1,0)</f>
        <v>0</v>
      </c>
      <c r="AF47" s="39">
        <f>IF(AE47=0,MAX(AD47:AE47),1)</f>
        <v>1.2284947006405733</v>
      </c>
      <c r="AG47" s="82">
        <f>IF(T47&lt;&gt;"",T47*AF47,"")</f>
        <v>211.3010885101786</v>
      </c>
      <c r="AH47" s="82">
        <f>IF(I47=A$7,0,IF(I47=90,3.571,IF(I47=89,3.559,IF(I47=88,3.54,IF(I47=87,3.508,IF(I47=86,3.458,IF(I47=85,3.386,IF(I47=84,3.288,0))))))))</f>
        <v>0</v>
      </c>
      <c r="AI47" s="82">
        <f>IF(I47=A$7,0,IF(I47=83,3.166,IF(I47=82,3.018,IF(I47=81,2.849,IF(I47=80,2.669,IF(I47=79,2.5,IF(I47=78,2.358,IF(I47=77,2.251,0))))))))</f>
        <v>0</v>
      </c>
      <c r="AJ47" s="82">
        <f>IF(I47=A$7,0,IF(I47=76,2.184,IF(I47=75,2.142,IF(I47=74,2.113,IF(I47=73,2.087,IF(I47=72,2.053,IF(I47=71,2.002,IF(I47=70,1.933,0))))))))</f>
        <v>0</v>
      </c>
      <c r="AK47" s="82">
        <f>IF(I47=A$7,0,IF(I47=69,1.856,IF(I47=68,1.782,IF(I47=67,1.719,IF(I47=66,1.671,IF(I47=65,1.636,IF(I47=64,1.608,IF(I47=63,1.584,0))))))))</f>
        <v>0</v>
      </c>
      <c r="AL47" s="82">
        <f>IF(I47=A$7,0,IF(I47=62,1.561,IF(I47=61,1.536,IF(I47=60,1.509,IF(I47=59,1.48,IF(I47=58,1.449,IF(I47=57,1.417,IF(I47=56,1.384,0))))))))</f>
        <v>0</v>
      </c>
      <c r="AM47" s="82">
        <f>IF(I47=A$7,0,IF(I47=55,1.35,IF(I47=54,1.319,IF(I47=53,1.293,IF(I47=52,1.271,IF(I47=51,1.255,IF(I47=50,1.243,IF(I47=49,1.234,0))))))))</f>
        <v>0</v>
      </c>
      <c r="AN47" s="82">
        <f>IF(I47=A$7,0,IF(I47=48,1.226,IF(I47=47,1.217,IF(I47=46,1.207,IF(I47=45,1.195,IF(I47=44,1.183,IF(I47=43,1.17,IF(I47=42,1.158,0))))))))</f>
        <v>0</v>
      </c>
      <c r="AO47" s="82">
        <f>IF(I47=A$7,0,IF(I47=41,1.147,IF(I47=40,1.136,IF(I47=39,1.125,IF(I47=38,1.113,IF(I47=37,1.1,IF(I47=36,1.087,IF(I47=35,1.072,0))))))))</f>
        <v>0</v>
      </c>
      <c r="AP47" s="82">
        <f>IF(I47=A$7,0,IF(I47=36,1.087,IF(I47=35,1.072,0)))</f>
        <v>0</v>
      </c>
      <c r="AQ47" s="82">
        <f>IF(I47=A$7,0,MAX(AH47:AP47))</f>
        <v>0</v>
      </c>
      <c r="AR47" s="83" t="str">
        <f>IF(I47=0,"",IF(I47&lt;12,"Y11-",IF(I47&lt;14,"Y12",IF(I47&lt;16,"Y14",IF(I47&lt;18,"Y16",IF(I47&lt;21,"J",IF(I47&lt;35,"",IF(I47&lt;40,"W35",IF(I47&lt;45,"W40",IF(I47&lt;50,"W45",IF(I47&lt;55,"W50",IF(I47&lt;60,"W55",AS47))))))))))))</f>
        <v/>
      </c>
      <c r="AS47" s="84" t="str">
        <f>IF(I47&lt;65,"W60",IF(I47&lt;70,"W65",IF(I47&lt;75,"W70",IF(I47&lt;80,"W75",IF(I47&lt;85,"W80",IF(I47&lt;90,"W85",""))))))</f>
        <v>W60</v>
      </c>
      <c r="AT47" s="85" t="str">
        <f>IF(I47=0,"",IF(I47&lt;12,"Y11-",IF(I47&lt;14,"Y12",IF(I47&lt;16,"Y14",IF(I47&lt;18,"Y16",IF(I47&lt;21,"J",(IF(I47&lt;35,"",IF(I47&lt;40,"M35",IF(I47&lt;45,"M40",IF(I47&lt;50,"M45",IF(I47&lt;55,"M50",IF(I47&lt;60,"M55",AU47)))))))))))))</f>
        <v/>
      </c>
      <c r="AU47" s="82" t="str">
        <f>IF(I47&lt;65,"M60",IF(I47&lt;70,"M65",IF(I47&lt;75,"M70",IF(I47&lt;80,"M75",IF(I47&lt;85,"M80",IF(I47&lt;90,"M85",""))))))</f>
        <v>M60</v>
      </c>
      <c r="AV47" s="82" t="str">
        <f>IF(AQ47&gt;1,AG47*AQ47," ")</f>
        <v xml:space="preserve"> </v>
      </c>
    </row>
    <row r="48" spans="1:48" s="36" customFormat="1" ht="12.75" customHeight="1">
      <c r="A48" s="111">
        <v>41</v>
      </c>
      <c r="B48" s="104" t="s">
        <v>50</v>
      </c>
      <c r="C48" s="103">
        <v>1055483</v>
      </c>
      <c r="D48" s="8" t="str">
        <f t="shared" si="63"/>
        <v/>
      </c>
      <c r="E48" s="8">
        <v>71</v>
      </c>
      <c r="F48" s="33" t="s">
        <v>126</v>
      </c>
      <c r="G48" s="33" t="s">
        <v>127</v>
      </c>
      <c r="H48" s="8">
        <v>1994</v>
      </c>
      <c r="I48" s="8">
        <f t="shared" si="64"/>
        <v>28</v>
      </c>
      <c r="J48" s="96" t="s">
        <v>66</v>
      </c>
      <c r="K48" s="8">
        <v>62.15</v>
      </c>
      <c r="L48" s="8">
        <v>45</v>
      </c>
      <c r="M48" s="8">
        <v>48</v>
      </c>
      <c r="N48" s="8">
        <v>-51</v>
      </c>
      <c r="O48" s="101">
        <f t="shared" si="36"/>
        <v>48</v>
      </c>
      <c r="P48" s="8">
        <v>55</v>
      </c>
      <c r="Q48" s="8">
        <v>58</v>
      </c>
      <c r="R48" s="8">
        <v>61</v>
      </c>
      <c r="S48" s="101">
        <f t="shared" si="37"/>
        <v>61</v>
      </c>
      <c r="T48" s="8">
        <f t="shared" si="65"/>
        <v>109</v>
      </c>
      <c r="U48" s="117">
        <v>4</v>
      </c>
      <c r="V48" s="8">
        <f t="shared" si="38"/>
        <v>0</v>
      </c>
      <c r="W48" s="8">
        <f t="shared" si="39"/>
        <v>0.78349747599999997</v>
      </c>
      <c r="X48" s="38">
        <f t="shared" si="40"/>
        <v>0.78349747599999997</v>
      </c>
      <c r="Y48" s="8">
        <f t="shared" si="41"/>
        <v>0</v>
      </c>
      <c r="Z48" s="8">
        <f t="shared" si="42"/>
        <v>153.655</v>
      </c>
      <c r="AA48" s="38">
        <f t="shared" si="43"/>
        <v>153.655</v>
      </c>
      <c r="AB48" s="39">
        <f t="shared" si="44"/>
        <v>-0.39310556397450441</v>
      </c>
      <c r="AC48" s="38">
        <f t="shared" si="45"/>
        <v>0.12107541976038456</v>
      </c>
      <c r="AD48" s="39">
        <f t="shared" si="46"/>
        <v>1.3215251108609696</v>
      </c>
      <c r="AE48" s="38">
        <f t="shared" si="47"/>
        <v>0</v>
      </c>
      <c r="AF48" s="39">
        <f t="shared" si="48"/>
        <v>1.3215251108609696</v>
      </c>
      <c r="AG48" s="82">
        <f t="shared" si="49"/>
        <v>144.04623708384568</v>
      </c>
      <c r="AH48" s="82">
        <f t="shared" ref="AH48" si="206">IF(I48=A$7,0,IF(I48=90,3.571,IF(I48=89,3.559,IF(I48=88,3.54,IF(I48=87,3.508,IF(I48=86,3.458,IF(I48=85,3.386,IF(I48=84,3.288,0))))))))</f>
        <v>0</v>
      </c>
      <c r="AI48" s="82">
        <f t="shared" ref="AI48" si="207">IF(I48=A$7,0,IF(I48=83,3.166,IF(I48=82,3.018,IF(I48=81,2.849,IF(I48=80,2.669,IF(I48=79,2.5,IF(I48=78,2.358,IF(I48=77,2.251,0))))))))</f>
        <v>0</v>
      </c>
      <c r="AJ48" s="82">
        <f t="shared" ref="AJ48" si="208">IF(I48=A$7,0,IF(I48=76,2.184,IF(I48=75,2.142,IF(I48=74,2.113,IF(I48=73,2.087,IF(I48=72,2.053,IF(I48=71,2.002,IF(I48=70,1.933,0))))))))</f>
        <v>0</v>
      </c>
      <c r="AK48" s="82">
        <f t="shared" ref="AK48" si="209">IF(I48=A$7,0,IF(I48=69,1.856,IF(I48=68,1.782,IF(I48=67,1.719,IF(I48=66,1.671,IF(I48=65,1.636,IF(I48=64,1.608,IF(I48=63,1.584,0))))))))</f>
        <v>0</v>
      </c>
      <c r="AL48" s="82">
        <f t="shared" ref="AL48" si="210">IF(I48=A$7,0,IF(I48=62,1.561,IF(I48=61,1.536,IF(I48=60,1.509,IF(I48=59,1.48,IF(I48=58,1.449,IF(I48=57,1.417,IF(I48=56,1.384,0))))))))</f>
        <v>0</v>
      </c>
      <c r="AM48" s="82">
        <f t="shared" ref="AM48" si="211">IF(I48=A$7,0,IF(I48=55,1.35,IF(I48=54,1.319,IF(I48=53,1.293,IF(I48=52,1.271,IF(I48=51,1.255,IF(I48=50,1.243,IF(I48=49,1.234,0))))))))</f>
        <v>0</v>
      </c>
      <c r="AN48" s="82">
        <f t="shared" ref="AN48" si="212">IF(I48=A$7,0,IF(I48=48,1.226,IF(I48=47,1.217,IF(I48=46,1.207,IF(I48=45,1.195,IF(I48=44,1.183,IF(I48=43,1.17,IF(I48=42,1.158,0))))))))</f>
        <v>0</v>
      </c>
      <c r="AO48" s="82">
        <f t="shared" ref="AO48" si="213">IF(I48=A$7,0,IF(I48=41,1.147,IF(I48=40,1.136,IF(I48=39,1.125,IF(I48=38,1.113,IF(I48=37,1.1,IF(I48=36,1.087,IF(I48=35,1.072,0))))))))</f>
        <v>0</v>
      </c>
      <c r="AP48" s="82">
        <f t="shared" ref="AP48" si="214">IF(I48=A$7,0,IF(I48=36,1.087,IF(I48=35,1.072,0)))</f>
        <v>0</v>
      </c>
      <c r="AQ48" s="82">
        <f t="shared" ref="AQ48" si="215">IF(I48=A$7,0,MAX(AH48:AP48))</f>
        <v>0</v>
      </c>
      <c r="AR48" s="83" t="str">
        <f t="shared" si="34"/>
        <v/>
      </c>
      <c r="AS48" s="84" t="str">
        <f t="shared" si="35"/>
        <v>W60</v>
      </c>
      <c r="AT48" s="85" t="str">
        <f t="shared" si="60"/>
        <v/>
      </c>
      <c r="AU48" s="82" t="str">
        <f t="shared" si="61"/>
        <v>M60</v>
      </c>
      <c r="AV48" s="82" t="str">
        <f t="shared" si="62"/>
        <v xml:space="preserve"> </v>
      </c>
    </row>
    <row r="49" spans="1:48" s="36" customFormat="1" ht="12.75" customHeight="1">
      <c r="A49" s="111">
        <v>54</v>
      </c>
      <c r="B49" s="104" t="s">
        <v>50</v>
      </c>
      <c r="C49" s="103">
        <v>1057926</v>
      </c>
      <c r="D49" s="8" t="str">
        <f t="shared" si="63"/>
        <v>W35</v>
      </c>
      <c r="E49" s="8">
        <v>71</v>
      </c>
      <c r="F49" s="33" t="s">
        <v>128</v>
      </c>
      <c r="G49" s="33" t="s">
        <v>129</v>
      </c>
      <c r="H49" s="8">
        <v>1983</v>
      </c>
      <c r="I49" s="8">
        <f t="shared" si="64"/>
        <v>39</v>
      </c>
      <c r="J49" s="96" t="s">
        <v>58</v>
      </c>
      <c r="K49" s="8">
        <v>70.7</v>
      </c>
      <c r="L49" s="8">
        <v>45</v>
      </c>
      <c r="M49" s="8">
        <v>48</v>
      </c>
      <c r="N49" s="8">
        <v>-51</v>
      </c>
      <c r="O49" s="101">
        <f t="shared" si="36"/>
        <v>48</v>
      </c>
      <c r="P49" s="8">
        <v>59</v>
      </c>
      <c r="Q49" s="8">
        <v>63</v>
      </c>
      <c r="R49" s="8">
        <v>66</v>
      </c>
      <c r="S49" s="101">
        <f t="shared" si="37"/>
        <v>66</v>
      </c>
      <c r="T49" s="8">
        <f t="shared" si="65"/>
        <v>114</v>
      </c>
      <c r="U49" s="8">
        <v>3</v>
      </c>
      <c r="V49" s="8">
        <f t="shared" si="38"/>
        <v>0</v>
      </c>
      <c r="W49" s="8">
        <f t="shared" si="39"/>
        <v>0.78349747599999997</v>
      </c>
      <c r="X49" s="38">
        <f t="shared" si="40"/>
        <v>0.78349747599999997</v>
      </c>
      <c r="Y49" s="8">
        <f t="shared" si="41"/>
        <v>0</v>
      </c>
      <c r="Z49" s="8">
        <f t="shared" si="42"/>
        <v>153.655</v>
      </c>
      <c r="AA49" s="38">
        <f t="shared" si="43"/>
        <v>153.655</v>
      </c>
      <c r="AB49" s="39">
        <f t="shared" si="44"/>
        <v>-0.33712728315526852</v>
      </c>
      <c r="AC49" s="38">
        <f t="shared" si="45"/>
        <v>8.9048252890107871E-2</v>
      </c>
      <c r="AD49" s="39">
        <f t="shared" si="46"/>
        <v>1.2275756150711701</v>
      </c>
      <c r="AE49" s="38">
        <f t="shared" si="47"/>
        <v>0</v>
      </c>
      <c r="AF49" s="39">
        <f t="shared" si="48"/>
        <v>1.2275756150711701</v>
      </c>
      <c r="AG49" s="82">
        <f t="shared" si="49"/>
        <v>139.94362011811339</v>
      </c>
      <c r="AH49" s="82">
        <f t="shared" ref="AH49:AH51" si="216">IF(I49=A$10,0,IF(I49=90,3.571,IF(I49=89,3.559,IF(I49=88,3.54,IF(I49=87,3.508,IF(I49=86,3.458,IF(I49=85,3.386,IF(I49=84,3.288,0))))))))</f>
        <v>0</v>
      </c>
      <c r="AI49" s="82">
        <f t="shared" ref="AI49:AI51" si="217">IF(I49=A$10,0,IF(I49=83,3.166,IF(I49=82,3.018,IF(I49=81,2.849,IF(I49=80,2.669,IF(I49=79,2.5,IF(I49=78,2.358,IF(I49=77,2.251,0))))))))</f>
        <v>0</v>
      </c>
      <c r="AJ49" s="82">
        <f t="shared" ref="AJ49:AJ51" si="218">IF(I49=A$10,0,IF(I49=76,2.184,IF(I49=75,2.142,IF(I49=74,2.113,IF(I49=73,2.087,IF(I49=72,2.053,IF(I49=71,2.002,IF(I49=70,1.933,0))))))))</f>
        <v>0</v>
      </c>
      <c r="AK49" s="82">
        <f t="shared" ref="AK49:AK51" si="219">IF(I49=A$10,0,IF(I49=69,1.856,IF(I49=68,1.782,IF(I49=67,1.719,IF(I49=66,1.671,IF(I49=65,1.636,IF(I49=64,1.608,IF(I49=63,1.584,0))))))))</f>
        <v>0</v>
      </c>
      <c r="AL49" s="82">
        <f t="shared" ref="AL49:AL51" si="220">IF(I49=A$10,0,IF(I49=62,1.561,IF(I49=61,1.536,IF(I49=60,1.509,IF(I49=59,1.48,IF(I49=58,1.449,IF(I49=57,1.417,IF(I49=56,1.384,0))))))))</f>
        <v>0</v>
      </c>
      <c r="AM49" s="82">
        <f t="shared" ref="AM49:AM51" si="221">IF(I49=A$10,0,IF(I49=55,1.35,IF(I49=54,1.319,IF(I49=53,1.293,IF(I49=52,1.271,IF(I49=51,1.255,IF(I49=50,1.243,IF(I49=49,1.234,0))))))))</f>
        <v>0</v>
      </c>
      <c r="AN49" s="82">
        <f t="shared" ref="AN49:AN51" si="222">IF(I49=A$10,0,IF(I49=48,1.226,IF(I49=47,1.217,IF(I49=46,1.207,IF(I49=45,1.195,IF(I49=44,1.183,IF(I49=43,1.17,IF(I49=42,1.158,0))))))))</f>
        <v>0</v>
      </c>
      <c r="AO49" s="82">
        <f t="shared" ref="AO49:AO51" si="223">IF(I49=A$10,0,IF(I49=41,1.147,IF(I49=40,1.136,IF(I49=39,1.125,IF(I49=38,1.113,IF(I49=37,1.1,IF(I49=36,1.087,IF(I49=35,1.072,0))))))))</f>
        <v>1.125</v>
      </c>
      <c r="AP49" s="82">
        <f t="shared" ref="AP49:AP51" si="224">IF(I49=A$10,0,IF(I49=36,1.087,IF(I49=35,1.072,0)))</f>
        <v>0</v>
      </c>
      <c r="AQ49" s="82">
        <f t="shared" ref="AQ49:AQ51" si="225">IF(I49=A$10,0,MAX(AH49:AP49))</f>
        <v>1.125</v>
      </c>
      <c r="AR49" s="83" t="str">
        <f t="shared" si="34"/>
        <v>W35</v>
      </c>
      <c r="AS49" s="84" t="str">
        <f t="shared" si="35"/>
        <v>W60</v>
      </c>
      <c r="AT49" s="85" t="str">
        <f t="shared" si="60"/>
        <v>M35</v>
      </c>
      <c r="AU49" s="82" t="str">
        <f t="shared" si="61"/>
        <v>M60</v>
      </c>
      <c r="AV49" s="82">
        <f t="shared" si="62"/>
        <v>157.43657263287756</v>
      </c>
    </row>
    <row r="50" spans="1:48" s="36" customFormat="1" ht="12.75" customHeight="1">
      <c r="A50" s="111">
        <v>3</v>
      </c>
      <c r="B50" s="104" t="s">
        <v>50</v>
      </c>
      <c r="C50" s="103">
        <v>1059707</v>
      </c>
      <c r="D50" s="8" t="str">
        <f t="shared" si="63"/>
        <v>W40</v>
      </c>
      <c r="E50" s="8">
        <v>76</v>
      </c>
      <c r="F50" s="33" t="s">
        <v>130</v>
      </c>
      <c r="G50" s="33" t="s">
        <v>131</v>
      </c>
      <c r="H50" s="8">
        <v>1981</v>
      </c>
      <c r="I50" s="8">
        <f t="shared" si="64"/>
        <v>41</v>
      </c>
      <c r="J50" s="96" t="s">
        <v>61</v>
      </c>
      <c r="K50" s="8">
        <v>71.8</v>
      </c>
      <c r="L50" s="8">
        <v>38</v>
      </c>
      <c r="M50" s="8">
        <v>39</v>
      </c>
      <c r="N50" s="8">
        <v>44</v>
      </c>
      <c r="O50" s="101">
        <f t="shared" si="36"/>
        <v>44</v>
      </c>
      <c r="P50" s="8">
        <v>55</v>
      </c>
      <c r="Q50" s="8">
        <v>59</v>
      </c>
      <c r="R50" s="8">
        <v>62</v>
      </c>
      <c r="S50" s="101">
        <f t="shared" si="37"/>
        <v>62</v>
      </c>
      <c r="T50" s="8">
        <f t="shared" si="65"/>
        <v>106</v>
      </c>
      <c r="U50" s="8">
        <v>3</v>
      </c>
      <c r="V50" s="8">
        <f t="shared" si="38"/>
        <v>0</v>
      </c>
      <c r="W50" s="8">
        <f t="shared" si="39"/>
        <v>0.78349747599999997</v>
      </c>
      <c r="X50" s="38">
        <f t="shared" si="40"/>
        <v>0.78349747599999997</v>
      </c>
      <c r="Y50" s="8">
        <f t="shared" si="41"/>
        <v>0</v>
      </c>
      <c r="Z50" s="8">
        <f t="shared" si="42"/>
        <v>153.655</v>
      </c>
      <c r="AA50" s="38">
        <f t="shared" si="43"/>
        <v>153.655</v>
      </c>
      <c r="AB50" s="39">
        <f t="shared" si="44"/>
        <v>-0.33042225270986764</v>
      </c>
      <c r="AC50" s="38">
        <f t="shared" si="45"/>
        <v>8.5541365227318686E-2</v>
      </c>
      <c r="AD50" s="39">
        <f t="shared" si="46"/>
        <v>1.2177029698228763</v>
      </c>
      <c r="AE50" s="38">
        <f t="shared" si="47"/>
        <v>0</v>
      </c>
      <c r="AF50" s="39">
        <f t="shared" si="48"/>
        <v>1.2177029698228763</v>
      </c>
      <c r="AG50" s="82">
        <f t="shared" si="49"/>
        <v>129.07651480122487</v>
      </c>
      <c r="AH50" s="82">
        <f t="shared" si="216"/>
        <v>0</v>
      </c>
      <c r="AI50" s="82">
        <f t="shared" si="217"/>
        <v>0</v>
      </c>
      <c r="AJ50" s="82">
        <f t="shared" si="218"/>
        <v>0</v>
      </c>
      <c r="AK50" s="82">
        <f t="shared" si="219"/>
        <v>0</v>
      </c>
      <c r="AL50" s="82">
        <f t="shared" si="220"/>
        <v>0</v>
      </c>
      <c r="AM50" s="82">
        <f t="shared" si="221"/>
        <v>0</v>
      </c>
      <c r="AN50" s="82">
        <f t="shared" si="222"/>
        <v>0</v>
      </c>
      <c r="AO50" s="82">
        <f t="shared" si="223"/>
        <v>1.147</v>
      </c>
      <c r="AP50" s="82">
        <f t="shared" si="224"/>
        <v>0</v>
      </c>
      <c r="AQ50" s="82">
        <f t="shared" si="225"/>
        <v>1.147</v>
      </c>
      <c r="AR50" s="83" t="str">
        <f t="shared" si="34"/>
        <v>W40</v>
      </c>
      <c r="AS50" s="84" t="str">
        <f t="shared" si="35"/>
        <v>W60</v>
      </c>
      <c r="AT50" s="85" t="str">
        <f t="shared" si="60"/>
        <v>M40</v>
      </c>
      <c r="AU50" s="82" t="str">
        <f t="shared" si="61"/>
        <v>M60</v>
      </c>
      <c r="AV50" s="82">
        <f t="shared" si="62"/>
        <v>148.05076247700492</v>
      </c>
    </row>
    <row r="51" spans="1:48" s="36" customFormat="1" ht="12.75" customHeight="1">
      <c r="A51" s="111">
        <v>28</v>
      </c>
      <c r="B51" s="104" t="s">
        <v>50</v>
      </c>
      <c r="C51" s="103">
        <v>1038653</v>
      </c>
      <c r="D51" s="8" t="str">
        <f t="shared" si="63"/>
        <v/>
      </c>
      <c r="E51" s="8">
        <v>76</v>
      </c>
      <c r="F51" s="33" t="s">
        <v>132</v>
      </c>
      <c r="G51" s="33" t="s">
        <v>133</v>
      </c>
      <c r="H51" s="8">
        <v>1997</v>
      </c>
      <c r="I51" s="8">
        <f t="shared" si="64"/>
        <v>25</v>
      </c>
      <c r="J51" s="96" t="s">
        <v>66</v>
      </c>
      <c r="K51" s="8">
        <v>73.2</v>
      </c>
      <c r="L51" s="8">
        <v>68</v>
      </c>
      <c r="M51" s="8">
        <v>71</v>
      </c>
      <c r="N51" s="8">
        <v>74</v>
      </c>
      <c r="O51" s="101">
        <f t="shared" si="36"/>
        <v>74</v>
      </c>
      <c r="P51" s="8">
        <v>84</v>
      </c>
      <c r="Q51" s="8">
        <v>88</v>
      </c>
      <c r="R51" s="8">
        <v>-90</v>
      </c>
      <c r="S51" s="101">
        <f t="shared" si="37"/>
        <v>88</v>
      </c>
      <c r="T51" s="8">
        <f t="shared" si="65"/>
        <v>162</v>
      </c>
      <c r="U51" s="8">
        <v>1</v>
      </c>
      <c r="V51" s="8">
        <f t="shared" si="38"/>
        <v>0</v>
      </c>
      <c r="W51" s="8">
        <f t="shared" si="39"/>
        <v>0.78349747599999997</v>
      </c>
      <c r="X51" s="38">
        <f t="shared" si="40"/>
        <v>0.78349747599999997</v>
      </c>
      <c r="Y51" s="8">
        <f t="shared" si="41"/>
        <v>0</v>
      </c>
      <c r="Z51" s="8">
        <f t="shared" si="42"/>
        <v>153.655</v>
      </c>
      <c r="AA51" s="38">
        <f t="shared" si="43"/>
        <v>153.655</v>
      </c>
      <c r="AB51" s="39">
        <f t="shared" si="44"/>
        <v>-0.32203561589377611</v>
      </c>
      <c r="AC51" s="38">
        <f t="shared" si="45"/>
        <v>8.1254124091538302E-2</v>
      </c>
      <c r="AD51" s="39">
        <f t="shared" si="46"/>
        <v>1.2057412642650054</v>
      </c>
      <c r="AE51" s="38">
        <f t="shared" si="47"/>
        <v>0</v>
      </c>
      <c r="AF51" s="39">
        <f t="shared" si="48"/>
        <v>1.2057412642650054</v>
      </c>
      <c r="AG51" s="82">
        <f t="shared" si="49"/>
        <v>195.33008481093088</v>
      </c>
      <c r="AH51" s="82">
        <f t="shared" si="216"/>
        <v>0</v>
      </c>
      <c r="AI51" s="82">
        <f t="shared" si="217"/>
        <v>0</v>
      </c>
      <c r="AJ51" s="82">
        <f t="shared" si="218"/>
        <v>0</v>
      </c>
      <c r="AK51" s="82">
        <f t="shared" si="219"/>
        <v>0</v>
      </c>
      <c r="AL51" s="82">
        <f t="shared" si="220"/>
        <v>0</v>
      </c>
      <c r="AM51" s="82">
        <f t="shared" si="221"/>
        <v>0</v>
      </c>
      <c r="AN51" s="82">
        <f t="shared" si="222"/>
        <v>0</v>
      </c>
      <c r="AO51" s="82">
        <f t="shared" si="223"/>
        <v>0</v>
      </c>
      <c r="AP51" s="82">
        <f t="shared" si="224"/>
        <v>0</v>
      </c>
      <c r="AQ51" s="82">
        <f t="shared" si="225"/>
        <v>0</v>
      </c>
      <c r="AR51" s="83" t="str">
        <f t="shared" si="34"/>
        <v/>
      </c>
      <c r="AS51" s="84" t="str">
        <f t="shared" si="35"/>
        <v>W60</v>
      </c>
      <c r="AT51" s="85" t="str">
        <f t="shared" si="60"/>
        <v/>
      </c>
      <c r="AU51" s="82" t="str">
        <f t="shared" si="61"/>
        <v>M60</v>
      </c>
      <c r="AV51" s="82" t="str">
        <f t="shared" si="62"/>
        <v xml:space="preserve"> </v>
      </c>
    </row>
    <row r="52" spans="1:48" s="36" customFormat="1" ht="12.75" customHeight="1">
      <c r="A52" s="111">
        <v>10</v>
      </c>
      <c r="B52" s="104" t="s">
        <v>50</v>
      </c>
      <c r="C52" s="103">
        <v>1047742</v>
      </c>
      <c r="D52" s="8" t="str">
        <f t="shared" si="63"/>
        <v/>
      </c>
      <c r="E52" s="8">
        <v>76</v>
      </c>
      <c r="F52" s="33" t="s">
        <v>139</v>
      </c>
      <c r="G52" s="33" t="s">
        <v>140</v>
      </c>
      <c r="H52" s="8">
        <v>1990</v>
      </c>
      <c r="I52" s="8">
        <f t="shared" si="64"/>
        <v>32</v>
      </c>
      <c r="J52" s="96" t="s">
        <v>113</v>
      </c>
      <c r="K52" s="8">
        <v>74.55</v>
      </c>
      <c r="L52" s="8">
        <v>55</v>
      </c>
      <c r="M52" s="8">
        <v>-60</v>
      </c>
      <c r="N52" s="8">
        <v>62</v>
      </c>
      <c r="O52" s="101">
        <f t="shared" si="36"/>
        <v>62</v>
      </c>
      <c r="P52" s="8">
        <v>85</v>
      </c>
      <c r="Q52" s="8">
        <v>90</v>
      </c>
      <c r="R52" s="8">
        <v>94</v>
      </c>
      <c r="S52" s="101">
        <f t="shared" si="37"/>
        <v>94</v>
      </c>
      <c r="T52" s="8">
        <f t="shared" si="65"/>
        <v>156</v>
      </c>
      <c r="U52" s="8">
        <v>2</v>
      </c>
      <c r="V52" s="8">
        <f t="shared" si="38"/>
        <v>0</v>
      </c>
      <c r="W52" s="8">
        <f t="shared" si="39"/>
        <v>0.78349747599999997</v>
      </c>
      <c r="X52" s="38">
        <f t="shared" si="40"/>
        <v>0.78349747599999997</v>
      </c>
      <c r="Y52" s="8">
        <f t="shared" si="41"/>
        <v>0</v>
      </c>
      <c r="Z52" s="8">
        <f t="shared" si="42"/>
        <v>153.655</v>
      </c>
      <c r="AA52" s="38">
        <f t="shared" si="43"/>
        <v>153.655</v>
      </c>
      <c r="AB52" s="39">
        <f t="shared" si="44"/>
        <v>-0.31409904916315462</v>
      </c>
      <c r="AC52" s="38">
        <f t="shared" si="45"/>
        <v>7.7298460625523674E-2</v>
      </c>
      <c r="AD52" s="39">
        <f t="shared" si="46"/>
        <v>1.1948089321047706</v>
      </c>
      <c r="AE52" s="38">
        <f t="shared" si="47"/>
        <v>0</v>
      </c>
      <c r="AF52" s="39">
        <f t="shared" si="48"/>
        <v>1.1948089321047706</v>
      </c>
      <c r="AG52" s="82">
        <f t="shared" si="49"/>
        <v>186.3901934083442</v>
      </c>
      <c r="AH52" s="82">
        <f t="shared" ref="AH52" si="226">IF(I52=A$10,0,IF(I52=90,3.571,IF(I52=89,3.559,IF(I52=88,3.54,IF(I52=87,3.508,IF(I52=86,3.458,IF(I52=85,3.386,IF(I52=84,3.288,0))))))))</f>
        <v>0</v>
      </c>
      <c r="AI52" s="82">
        <f t="shared" ref="AI52" si="227">IF(I52=A$10,0,IF(I52=83,3.166,IF(I52=82,3.018,IF(I52=81,2.849,IF(I52=80,2.669,IF(I52=79,2.5,IF(I52=78,2.358,IF(I52=77,2.251,0))))))))</f>
        <v>0</v>
      </c>
      <c r="AJ52" s="82">
        <f t="shared" ref="AJ52" si="228">IF(I52=A$10,0,IF(I52=76,2.184,IF(I52=75,2.142,IF(I52=74,2.113,IF(I52=73,2.087,IF(I52=72,2.053,IF(I52=71,2.002,IF(I52=70,1.933,0))))))))</f>
        <v>0</v>
      </c>
      <c r="AK52" s="82">
        <f t="shared" ref="AK52" si="229">IF(I52=A$10,0,IF(I52=69,1.856,IF(I52=68,1.782,IF(I52=67,1.719,IF(I52=66,1.671,IF(I52=65,1.636,IF(I52=64,1.608,IF(I52=63,1.584,0))))))))</f>
        <v>0</v>
      </c>
      <c r="AL52" s="82">
        <f t="shared" ref="AL52" si="230">IF(I52=A$10,0,IF(I52=62,1.561,IF(I52=61,1.536,IF(I52=60,1.509,IF(I52=59,1.48,IF(I52=58,1.449,IF(I52=57,1.417,IF(I52=56,1.384,0))))))))</f>
        <v>0</v>
      </c>
      <c r="AM52" s="82">
        <f t="shared" ref="AM52" si="231">IF(I52=A$10,0,IF(I52=55,1.35,IF(I52=54,1.319,IF(I52=53,1.293,IF(I52=52,1.271,IF(I52=51,1.255,IF(I52=50,1.243,IF(I52=49,1.234,0))))))))</f>
        <v>0</v>
      </c>
      <c r="AN52" s="82">
        <f t="shared" ref="AN52" si="232">IF(I52=A$10,0,IF(I52=48,1.226,IF(I52=47,1.217,IF(I52=46,1.207,IF(I52=45,1.195,IF(I52=44,1.183,IF(I52=43,1.17,IF(I52=42,1.158,0))))))))</f>
        <v>0</v>
      </c>
      <c r="AO52" s="82">
        <f t="shared" ref="AO52" si="233">IF(I52=A$10,0,IF(I52=41,1.147,IF(I52=40,1.136,IF(I52=39,1.125,IF(I52=38,1.113,IF(I52=37,1.1,IF(I52=36,1.087,IF(I52=35,1.072,0))))))))</f>
        <v>0</v>
      </c>
      <c r="AP52" s="82">
        <f t="shared" ref="AP52" si="234">IF(I52=A$10,0,IF(I52=36,1.087,IF(I52=35,1.072,0)))</f>
        <v>0</v>
      </c>
      <c r="AQ52" s="82">
        <f t="shared" ref="AQ52" si="235">IF(I52=A$10,0,MAX(AH52:AP52))</f>
        <v>0</v>
      </c>
      <c r="AR52" s="83" t="str">
        <f t="shared" si="34"/>
        <v/>
      </c>
      <c r="AS52" s="84" t="str">
        <f t="shared" si="35"/>
        <v>W60</v>
      </c>
      <c r="AT52" s="85" t="str">
        <f t="shared" si="60"/>
        <v/>
      </c>
      <c r="AU52" s="82" t="str">
        <f t="shared" si="61"/>
        <v>M60</v>
      </c>
      <c r="AV52" s="82" t="str">
        <f t="shared" si="62"/>
        <v xml:space="preserve"> </v>
      </c>
    </row>
    <row r="53" spans="1:48" s="36" customFormat="1" ht="12.75" customHeight="1">
      <c r="A53" s="111">
        <v>36</v>
      </c>
      <c r="B53" s="104" t="s">
        <v>50</v>
      </c>
      <c r="C53" s="103">
        <v>1055901</v>
      </c>
      <c r="D53" s="8" t="str">
        <f>IF(B53="F",AR53,AT53)</f>
        <v/>
      </c>
      <c r="E53" s="8">
        <v>81</v>
      </c>
      <c r="F53" s="33" t="s">
        <v>132</v>
      </c>
      <c r="G53" s="33" t="s">
        <v>138</v>
      </c>
      <c r="H53" s="8">
        <v>2000</v>
      </c>
      <c r="I53" s="8">
        <f>IF(AND(H53&lt;&gt;"",H53&lt;&gt;0),A$10-H53,"")</f>
        <v>22</v>
      </c>
      <c r="J53" s="96"/>
      <c r="K53" s="8">
        <v>78.3</v>
      </c>
      <c r="L53" s="8">
        <v>-50</v>
      </c>
      <c r="M53" s="8">
        <v>-50</v>
      </c>
      <c r="N53" s="8">
        <v>-50</v>
      </c>
      <c r="O53" s="101">
        <v>0</v>
      </c>
      <c r="P53" s="8">
        <v>60</v>
      </c>
      <c r="Q53" s="8">
        <v>65</v>
      </c>
      <c r="R53" s="8">
        <v>-69</v>
      </c>
      <c r="S53" s="101">
        <f>IF(P53&lt;&gt;"",MAX(P53:R53),"")</f>
        <v>65</v>
      </c>
      <c r="T53" s="8">
        <v>0</v>
      </c>
      <c r="U53" s="8"/>
      <c r="V53" s="8">
        <f>IF(B53="M",0.75194503,0)</f>
        <v>0</v>
      </c>
      <c r="W53" s="8">
        <f>IF(B53="F",0.783497476,0)</f>
        <v>0.78349747599999997</v>
      </c>
      <c r="X53" s="38">
        <f>MAX(V53:W53)</f>
        <v>0.78349747599999997</v>
      </c>
      <c r="Y53" s="8">
        <f>IF(B53="M",175.508,0)</f>
        <v>0</v>
      </c>
      <c r="Z53" s="8">
        <f>IF(B53="F",153.655,0)</f>
        <v>153.655</v>
      </c>
      <c r="AA53" s="38">
        <f>MAX(Y53:Z53)</f>
        <v>153.655</v>
      </c>
      <c r="AB53" s="39">
        <f>LOG10(K53/AA53)</f>
        <v>-0.29278493489422458</v>
      </c>
      <c r="AC53" s="38">
        <f>X53*AB53*AB53</f>
        <v>6.7163768317247824E-2</v>
      </c>
      <c r="AD53" s="39">
        <f>POWER(10,AC53)</f>
        <v>1.1672496928355081</v>
      </c>
      <c r="AE53" s="38">
        <f>IF(K53&gt;AA53,1,0)</f>
        <v>0</v>
      </c>
      <c r="AF53" s="39">
        <f>IF(AE53=0,MAX(AD53:AE53),1)</f>
        <v>1.1672496928355081</v>
      </c>
      <c r="AG53" s="82">
        <f>IF(T53&lt;&gt;"",T53*AF53,"")</f>
        <v>0</v>
      </c>
      <c r="AH53" s="82">
        <f>IF(I53=A$10,0,IF(I53=90,3.571,IF(I53=89,3.559,IF(I53=88,3.54,IF(I53=87,3.508,IF(I53=86,3.458,IF(I53=85,3.386,IF(I53=84,3.288,0))))))))</f>
        <v>0</v>
      </c>
      <c r="AI53" s="82">
        <f>IF(I53=A$10,0,IF(I53=83,3.166,IF(I53=82,3.018,IF(I53=81,2.849,IF(I53=80,2.669,IF(I53=79,2.5,IF(I53=78,2.358,IF(I53=77,2.251,0))))))))</f>
        <v>0</v>
      </c>
      <c r="AJ53" s="82">
        <f>IF(I53=A$10,0,IF(I53=76,2.184,IF(I53=75,2.142,IF(I53=74,2.113,IF(I53=73,2.087,IF(I53=72,2.053,IF(I53=71,2.002,IF(I53=70,1.933,0))))))))</f>
        <v>0</v>
      </c>
      <c r="AK53" s="82">
        <f>IF(I53=A$10,0,IF(I53=69,1.856,IF(I53=68,1.782,IF(I53=67,1.719,IF(I53=66,1.671,IF(I53=65,1.636,IF(I53=64,1.608,IF(I53=63,1.584,0))))))))</f>
        <v>0</v>
      </c>
      <c r="AL53" s="82">
        <f>IF(I53=A$10,0,IF(I53=62,1.561,IF(I53=61,1.536,IF(I53=60,1.509,IF(I53=59,1.48,IF(I53=58,1.449,IF(I53=57,1.417,IF(I53=56,1.384,0))))))))</f>
        <v>0</v>
      </c>
      <c r="AM53" s="82">
        <f>IF(I53=A$10,0,IF(I53=55,1.35,IF(I53=54,1.319,IF(I53=53,1.293,IF(I53=52,1.271,IF(I53=51,1.255,IF(I53=50,1.243,IF(I53=49,1.234,0))))))))</f>
        <v>0</v>
      </c>
      <c r="AN53" s="82">
        <f>IF(I53=A$10,0,IF(I53=48,1.226,IF(I53=47,1.217,IF(I53=46,1.207,IF(I53=45,1.195,IF(I53=44,1.183,IF(I53=43,1.17,IF(I53=42,1.158,0))))))))</f>
        <v>0</v>
      </c>
      <c r="AO53" s="82">
        <f>IF(I53=A$10,0,IF(I53=41,1.147,IF(I53=40,1.136,IF(I53=39,1.125,IF(I53=38,1.113,IF(I53=37,1.1,IF(I53=36,1.087,IF(I53=35,1.072,0))))))))</f>
        <v>0</v>
      </c>
      <c r="AP53" s="82">
        <f>IF(I53=A$10,0,IF(I53=36,1.087,IF(I53=35,1.072,0)))</f>
        <v>0</v>
      </c>
      <c r="AQ53" s="82">
        <f>IF(I53=A$10,0,MAX(AH53:AP53))</f>
        <v>0</v>
      </c>
      <c r="AR53" s="83" t="str">
        <f>IF(I53=0,"",IF(I53&lt;12,"Y11-",IF(I53&lt;14,"Y12",IF(I53&lt;16,"Y14",IF(I53&lt;18,"Y16",IF(I53&lt;21,"J",IF(I53&lt;35,"",IF(I53&lt;40,"W35",IF(I53&lt;45,"W40",IF(I53&lt;50,"W45",IF(I53&lt;55,"W50",IF(I53&lt;60,"W55",AS53))))))))))))</f>
        <v/>
      </c>
      <c r="AS53" s="84" t="str">
        <f>IF(I53&lt;65,"W60",IF(I53&lt;70,"W65",IF(I53&lt;75,"W70",IF(I53&lt;80,"W75",IF(I53&lt;85,"W80",IF(I53&lt;90,"W85",""))))))</f>
        <v>W60</v>
      </c>
      <c r="AT53" s="85" t="str">
        <f>IF(I53=0,"",IF(I53&lt;12,"Y11-",IF(I53&lt;14,"Y12",IF(I53&lt;16,"Y14",IF(I53&lt;18,"Y16",IF(I53&lt;21,"J",(IF(I53&lt;35,"",IF(I53&lt;40,"M35",IF(I53&lt;45,"M40",IF(I53&lt;50,"M45",IF(I53&lt;55,"M50",IF(I53&lt;60,"M55",AU53)))))))))))))</f>
        <v/>
      </c>
      <c r="AU53" s="82" t="str">
        <f>IF(I53&lt;65,"M60",IF(I53&lt;70,"M65",IF(I53&lt;75,"M70",IF(I53&lt;80,"M75",IF(I53&lt;85,"M80",IF(I53&lt;90,"M85",""))))))</f>
        <v>M60</v>
      </c>
      <c r="AV53" s="82" t="str">
        <f>IF(AQ53&gt;1,AG53*AQ53," ")</f>
        <v xml:space="preserve"> </v>
      </c>
    </row>
    <row r="54" spans="1:48" s="36" customFormat="1" ht="12.75" customHeight="1">
      <c r="A54" s="111">
        <v>70</v>
      </c>
      <c r="B54" s="104" t="s">
        <v>50</v>
      </c>
      <c r="C54" s="103">
        <v>1044889</v>
      </c>
      <c r="D54" s="8" t="str">
        <f t="shared" si="63"/>
        <v>W55</v>
      </c>
      <c r="E54" s="8">
        <v>87</v>
      </c>
      <c r="F54" s="33" t="s">
        <v>141</v>
      </c>
      <c r="G54" s="33" t="s">
        <v>142</v>
      </c>
      <c r="H54" s="8">
        <v>1965</v>
      </c>
      <c r="I54" s="8">
        <f t="shared" si="64"/>
        <v>57</v>
      </c>
      <c r="J54" s="96" t="s">
        <v>143</v>
      </c>
      <c r="K54" s="8">
        <v>85.35</v>
      </c>
      <c r="L54" s="8">
        <v>37</v>
      </c>
      <c r="M54" s="8">
        <v>39</v>
      </c>
      <c r="N54" s="8">
        <v>41</v>
      </c>
      <c r="O54" s="101">
        <f t="shared" si="36"/>
        <v>41</v>
      </c>
      <c r="P54" s="8">
        <v>48</v>
      </c>
      <c r="Q54" s="8">
        <v>51</v>
      </c>
      <c r="R54" s="8">
        <v>53</v>
      </c>
      <c r="S54" s="101">
        <f t="shared" si="37"/>
        <v>53</v>
      </c>
      <c r="T54" s="8">
        <f t="shared" si="65"/>
        <v>94</v>
      </c>
      <c r="U54" s="117">
        <v>1</v>
      </c>
      <c r="V54" s="8">
        <f t="shared" si="38"/>
        <v>0</v>
      </c>
      <c r="W54" s="8">
        <f t="shared" si="39"/>
        <v>0.78349747599999997</v>
      </c>
      <c r="X54" s="38">
        <f t="shared" si="40"/>
        <v>0.78349747599999997</v>
      </c>
      <c r="Y54" s="8">
        <f t="shared" si="41"/>
        <v>0</v>
      </c>
      <c r="Z54" s="8">
        <f t="shared" si="42"/>
        <v>153.655</v>
      </c>
      <c r="AA54" s="38">
        <f t="shared" si="43"/>
        <v>153.655</v>
      </c>
      <c r="AB54" s="39">
        <f t="shared" si="44"/>
        <v>-0.25534317150141556</v>
      </c>
      <c r="AC54" s="38">
        <f t="shared" si="45"/>
        <v>5.1084141389445101E-2</v>
      </c>
      <c r="AD54" s="39">
        <f t="shared" si="46"/>
        <v>1.1248228790892656</v>
      </c>
      <c r="AE54" s="38">
        <f t="shared" si="47"/>
        <v>0</v>
      </c>
      <c r="AF54" s="39">
        <f t="shared" si="48"/>
        <v>1.1248228790892656</v>
      </c>
      <c r="AG54" s="82">
        <f t="shared" si="49"/>
        <v>105.73335063439096</v>
      </c>
      <c r="AH54" s="82">
        <f t="shared" ref="AH54" si="236">IF(I54=A$7,0,IF(I54=90,3.571,IF(I54=89,3.559,IF(I54=88,3.54,IF(I54=87,3.508,IF(I54=86,3.458,IF(I54=85,3.386,IF(I54=84,3.288,0))))))))</f>
        <v>0</v>
      </c>
      <c r="AI54" s="82">
        <f t="shared" ref="AI54" si="237">IF(I54=A$7,0,IF(I54=83,3.166,IF(I54=82,3.018,IF(I54=81,2.849,IF(I54=80,2.669,IF(I54=79,2.5,IF(I54=78,2.358,IF(I54=77,2.251,0))))))))</f>
        <v>0</v>
      </c>
      <c r="AJ54" s="82">
        <f t="shared" ref="AJ54" si="238">IF(I54=A$7,0,IF(I54=76,2.184,IF(I54=75,2.142,IF(I54=74,2.113,IF(I54=73,2.087,IF(I54=72,2.053,IF(I54=71,2.002,IF(I54=70,1.933,0))))))))</f>
        <v>0</v>
      </c>
      <c r="AK54" s="82">
        <f t="shared" ref="AK54" si="239">IF(I54=A$7,0,IF(I54=69,1.856,IF(I54=68,1.782,IF(I54=67,1.719,IF(I54=66,1.671,IF(I54=65,1.636,IF(I54=64,1.608,IF(I54=63,1.584,0))))))))</f>
        <v>0</v>
      </c>
      <c r="AL54" s="82">
        <f t="shared" ref="AL54" si="240">IF(I54=A$7,0,IF(I54=62,1.561,IF(I54=61,1.536,IF(I54=60,1.509,IF(I54=59,1.48,IF(I54=58,1.449,IF(I54=57,1.417,IF(I54=56,1.384,0))))))))</f>
        <v>1.417</v>
      </c>
      <c r="AM54" s="82">
        <f t="shared" ref="AM54" si="241">IF(I54=A$7,0,IF(I54=55,1.35,IF(I54=54,1.319,IF(I54=53,1.293,IF(I54=52,1.271,IF(I54=51,1.255,IF(I54=50,1.243,IF(I54=49,1.234,0))))))))</f>
        <v>0</v>
      </c>
      <c r="AN54" s="82">
        <f t="shared" ref="AN54" si="242">IF(I54=A$7,0,IF(I54=48,1.226,IF(I54=47,1.217,IF(I54=46,1.207,IF(I54=45,1.195,IF(I54=44,1.183,IF(I54=43,1.17,IF(I54=42,1.158,0))))))))</f>
        <v>0</v>
      </c>
      <c r="AO54" s="82">
        <f t="shared" ref="AO54" si="243">IF(I54=A$7,0,IF(I54=41,1.147,IF(I54=40,1.136,IF(I54=39,1.125,IF(I54=38,1.113,IF(I54=37,1.1,IF(I54=36,1.087,IF(I54=35,1.072,0))))))))</f>
        <v>0</v>
      </c>
      <c r="AP54" s="82">
        <f t="shared" ref="AP54" si="244">IF(I54=A$7,0,IF(I54=36,1.087,IF(I54=35,1.072,0)))</f>
        <v>0</v>
      </c>
      <c r="AQ54" s="82">
        <f t="shared" ref="AQ54" si="245">IF(I54=A$7,0,MAX(AH54:AP54))</f>
        <v>1.417</v>
      </c>
      <c r="AR54" s="83" t="str">
        <f t="shared" si="34"/>
        <v>W55</v>
      </c>
      <c r="AS54" s="84" t="str">
        <f t="shared" si="35"/>
        <v>W60</v>
      </c>
      <c r="AT54" s="85" t="str">
        <f t="shared" si="60"/>
        <v>M55</v>
      </c>
      <c r="AU54" s="82" t="str">
        <f t="shared" si="61"/>
        <v>M60</v>
      </c>
      <c r="AV54" s="82">
        <f t="shared" si="62"/>
        <v>149.824157848932</v>
      </c>
    </row>
    <row r="55" spans="1:48" s="36" customFormat="1" ht="12.75" customHeight="1">
      <c r="A55" s="111">
        <v>21</v>
      </c>
      <c r="B55" s="104" t="s">
        <v>50</v>
      </c>
      <c r="C55" s="103">
        <v>1042683</v>
      </c>
      <c r="D55" s="8" t="str">
        <f t="shared" si="63"/>
        <v/>
      </c>
      <c r="E55" s="8" t="s">
        <v>137</v>
      </c>
      <c r="F55" s="33" t="s">
        <v>144</v>
      </c>
      <c r="G55" s="33" t="s">
        <v>145</v>
      </c>
      <c r="H55" s="8">
        <v>1993</v>
      </c>
      <c r="I55" s="8">
        <f t="shared" si="64"/>
        <v>29</v>
      </c>
      <c r="J55" s="96" t="s">
        <v>146</v>
      </c>
      <c r="K55" s="8">
        <v>105.9</v>
      </c>
      <c r="L55" s="8">
        <v>70</v>
      </c>
      <c r="M55" s="8">
        <v>74</v>
      </c>
      <c r="N55" s="8">
        <v>76</v>
      </c>
      <c r="O55" s="101">
        <f t="shared" si="36"/>
        <v>76</v>
      </c>
      <c r="P55" s="8">
        <v>96</v>
      </c>
      <c r="Q55" s="8">
        <v>99</v>
      </c>
      <c r="R55" s="8">
        <v>103</v>
      </c>
      <c r="S55" s="101">
        <f t="shared" si="37"/>
        <v>103</v>
      </c>
      <c r="T55" s="8">
        <f t="shared" si="65"/>
        <v>179</v>
      </c>
      <c r="U55" s="8">
        <v>1</v>
      </c>
      <c r="V55" s="8">
        <f t="shared" si="38"/>
        <v>0</v>
      </c>
      <c r="W55" s="8">
        <f t="shared" si="39"/>
        <v>0.78349747599999997</v>
      </c>
      <c r="X55" s="38">
        <f t="shared" si="40"/>
        <v>0.78349747599999997</v>
      </c>
      <c r="Y55" s="8">
        <f t="shared" si="41"/>
        <v>0</v>
      </c>
      <c r="Z55" s="8">
        <f t="shared" si="42"/>
        <v>153.655</v>
      </c>
      <c r="AA55" s="38">
        <f t="shared" si="43"/>
        <v>153.655</v>
      </c>
      <c r="AB55" s="39">
        <f t="shared" si="44"/>
        <v>-0.16165073684468295</v>
      </c>
      <c r="AC55" s="38">
        <f t="shared" si="45"/>
        <v>2.0473541771478209E-2</v>
      </c>
      <c r="AD55" s="39">
        <f t="shared" si="46"/>
        <v>1.048270928535957</v>
      </c>
      <c r="AE55" s="38">
        <f t="shared" si="47"/>
        <v>0</v>
      </c>
      <c r="AF55" s="39">
        <f t="shared" si="48"/>
        <v>1.048270928535957</v>
      </c>
      <c r="AG55" s="82">
        <f t="shared" si="49"/>
        <v>187.64049620793631</v>
      </c>
      <c r="AH55" s="82">
        <f t="shared" ref="AH55" si="246">IF(I55=A$10,0,IF(I55=90,3.571,IF(I55=89,3.559,IF(I55=88,3.54,IF(I55=87,3.508,IF(I55=86,3.458,IF(I55=85,3.386,IF(I55=84,3.288,0))))))))</f>
        <v>0</v>
      </c>
      <c r="AI55" s="82">
        <f t="shared" ref="AI55" si="247">IF(I55=A$10,0,IF(I55=83,3.166,IF(I55=82,3.018,IF(I55=81,2.849,IF(I55=80,2.669,IF(I55=79,2.5,IF(I55=78,2.358,IF(I55=77,2.251,0))))))))</f>
        <v>0</v>
      </c>
      <c r="AJ55" s="82">
        <f t="shared" ref="AJ55" si="248">IF(I55=A$10,0,IF(I55=76,2.184,IF(I55=75,2.142,IF(I55=74,2.113,IF(I55=73,2.087,IF(I55=72,2.053,IF(I55=71,2.002,IF(I55=70,1.933,0))))))))</f>
        <v>0</v>
      </c>
      <c r="AK55" s="82">
        <f t="shared" ref="AK55" si="249">IF(I55=A$10,0,IF(I55=69,1.856,IF(I55=68,1.782,IF(I55=67,1.719,IF(I55=66,1.671,IF(I55=65,1.636,IF(I55=64,1.608,IF(I55=63,1.584,0))))))))</f>
        <v>0</v>
      </c>
      <c r="AL55" s="82">
        <f t="shared" ref="AL55" si="250">IF(I55=A$10,0,IF(I55=62,1.561,IF(I55=61,1.536,IF(I55=60,1.509,IF(I55=59,1.48,IF(I55=58,1.449,IF(I55=57,1.417,IF(I55=56,1.384,0))))))))</f>
        <v>0</v>
      </c>
      <c r="AM55" s="82">
        <f t="shared" ref="AM55" si="251">IF(I55=A$10,0,IF(I55=55,1.35,IF(I55=54,1.319,IF(I55=53,1.293,IF(I55=52,1.271,IF(I55=51,1.255,IF(I55=50,1.243,IF(I55=49,1.234,0))))))))</f>
        <v>0</v>
      </c>
      <c r="AN55" s="82">
        <f t="shared" ref="AN55" si="252">IF(I55=A$10,0,IF(I55=48,1.226,IF(I55=47,1.217,IF(I55=46,1.207,IF(I55=45,1.195,IF(I55=44,1.183,IF(I55=43,1.17,IF(I55=42,1.158,0))))))))</f>
        <v>0</v>
      </c>
      <c r="AO55" s="82">
        <f t="shared" ref="AO55" si="253">IF(I55=A$10,0,IF(I55=41,1.147,IF(I55=40,1.136,IF(I55=39,1.125,IF(I55=38,1.113,IF(I55=37,1.1,IF(I55=36,1.087,IF(I55=35,1.072,0))))))))</f>
        <v>0</v>
      </c>
      <c r="AP55" s="82">
        <f t="shared" ref="AP55" si="254">IF(I55=A$10,0,IF(I55=36,1.087,IF(I55=35,1.072,0)))</f>
        <v>0</v>
      </c>
      <c r="AQ55" s="82">
        <f t="shared" ref="AQ55" si="255">IF(I55=A$10,0,MAX(AH55:AP55))</f>
        <v>0</v>
      </c>
      <c r="AR55" s="83" t="str">
        <f t="shared" si="34"/>
        <v/>
      </c>
      <c r="AS55" s="84" t="str">
        <f t="shared" si="35"/>
        <v>W60</v>
      </c>
      <c r="AT55" s="85" t="str">
        <f t="shared" si="60"/>
        <v/>
      </c>
      <c r="AU55" s="82" t="str">
        <f t="shared" si="61"/>
        <v>M60</v>
      </c>
      <c r="AV55" s="82" t="str">
        <f t="shared" si="62"/>
        <v xml:space="preserve"> </v>
      </c>
    </row>
    <row r="56" spans="1:48" s="36" customFormat="1" ht="12.75" customHeight="1">
      <c r="A56" s="111">
        <v>48</v>
      </c>
      <c r="B56" s="104" t="s">
        <v>51</v>
      </c>
      <c r="C56" s="103">
        <v>140642</v>
      </c>
      <c r="D56" s="8" t="str">
        <f t="shared" si="63"/>
        <v>M35</v>
      </c>
      <c r="E56" s="8">
        <v>81</v>
      </c>
      <c r="F56" s="33" t="s">
        <v>147</v>
      </c>
      <c r="G56" s="33" t="s">
        <v>148</v>
      </c>
      <c r="H56" s="8">
        <v>1987</v>
      </c>
      <c r="I56" s="8">
        <f t="shared" si="64"/>
        <v>35</v>
      </c>
      <c r="J56" s="96" t="s">
        <v>58</v>
      </c>
      <c r="K56" s="8">
        <v>78.55</v>
      </c>
      <c r="L56" s="8">
        <v>83</v>
      </c>
      <c r="M56" s="8">
        <v>86</v>
      </c>
      <c r="N56" s="8">
        <v>-91</v>
      </c>
      <c r="O56" s="101">
        <f t="shared" si="36"/>
        <v>86</v>
      </c>
      <c r="P56" s="8">
        <v>-106</v>
      </c>
      <c r="Q56" s="8">
        <v>-107</v>
      </c>
      <c r="R56" s="8">
        <v>-107</v>
      </c>
      <c r="S56" s="101">
        <f t="shared" si="37"/>
        <v>-106</v>
      </c>
      <c r="T56" s="8">
        <v>0</v>
      </c>
      <c r="U56" s="8"/>
      <c r="V56" s="8">
        <f t="shared" si="38"/>
        <v>0.75194503000000001</v>
      </c>
      <c r="W56" s="8">
        <f t="shared" si="39"/>
        <v>0</v>
      </c>
      <c r="X56" s="38">
        <f t="shared" si="40"/>
        <v>0.75194503000000001</v>
      </c>
      <c r="Y56" s="8">
        <f t="shared" si="41"/>
        <v>175.50800000000001</v>
      </c>
      <c r="Z56" s="8">
        <f t="shared" si="42"/>
        <v>0</v>
      </c>
      <c r="AA56" s="38">
        <f t="shared" si="43"/>
        <v>175.50800000000001</v>
      </c>
      <c r="AB56" s="39">
        <f t="shared" si="44"/>
        <v>-0.34915072787411305</v>
      </c>
      <c r="AC56" s="38">
        <f t="shared" si="45"/>
        <v>9.1666784357311556E-2</v>
      </c>
      <c r="AD56" s="39">
        <f t="shared" si="46"/>
        <v>1.2349995073634208</v>
      </c>
      <c r="AE56" s="38">
        <f t="shared" si="47"/>
        <v>0</v>
      </c>
      <c r="AF56" s="39">
        <f t="shared" si="48"/>
        <v>1.2349995073634208</v>
      </c>
      <c r="AG56" s="82">
        <f t="shared" si="49"/>
        <v>0</v>
      </c>
      <c r="AH56" s="82">
        <f t="shared" ref="AH56:AH58" si="256">IF(I56=A$10,0,IF(I56=90,3.571,IF(I56=89,3.559,IF(I56=88,3.54,IF(I56=87,3.508,IF(I56=86,3.458,IF(I56=85,3.386,IF(I56=84,3.288,0))))))))</f>
        <v>0</v>
      </c>
      <c r="AI56" s="82">
        <f t="shared" ref="AI56:AI58" si="257">IF(I56=A$10,0,IF(I56=83,3.166,IF(I56=82,3.018,IF(I56=81,2.849,IF(I56=80,2.669,IF(I56=79,2.5,IF(I56=78,2.358,IF(I56=77,2.251,0))))))))</f>
        <v>0</v>
      </c>
      <c r="AJ56" s="82">
        <f t="shared" ref="AJ56:AJ58" si="258">IF(I56=A$10,0,IF(I56=76,2.184,IF(I56=75,2.142,IF(I56=74,2.113,IF(I56=73,2.087,IF(I56=72,2.053,IF(I56=71,2.002,IF(I56=70,1.933,0))))))))</f>
        <v>0</v>
      </c>
      <c r="AK56" s="82">
        <f t="shared" ref="AK56:AK58" si="259">IF(I56=A$10,0,IF(I56=69,1.856,IF(I56=68,1.782,IF(I56=67,1.719,IF(I56=66,1.671,IF(I56=65,1.636,IF(I56=64,1.608,IF(I56=63,1.584,0))))))))</f>
        <v>0</v>
      </c>
      <c r="AL56" s="82">
        <f t="shared" ref="AL56:AL58" si="260">IF(I56=A$10,0,IF(I56=62,1.561,IF(I56=61,1.536,IF(I56=60,1.509,IF(I56=59,1.48,IF(I56=58,1.449,IF(I56=57,1.417,IF(I56=56,1.384,0))))))))</f>
        <v>0</v>
      </c>
      <c r="AM56" s="82">
        <f t="shared" ref="AM56:AM58" si="261">IF(I56=A$10,0,IF(I56=55,1.35,IF(I56=54,1.319,IF(I56=53,1.293,IF(I56=52,1.271,IF(I56=51,1.255,IF(I56=50,1.243,IF(I56=49,1.234,0))))))))</f>
        <v>0</v>
      </c>
      <c r="AN56" s="82">
        <f t="shared" ref="AN56:AN58" si="262">IF(I56=A$10,0,IF(I56=48,1.226,IF(I56=47,1.217,IF(I56=46,1.207,IF(I56=45,1.195,IF(I56=44,1.183,IF(I56=43,1.17,IF(I56=42,1.158,0))))))))</f>
        <v>0</v>
      </c>
      <c r="AO56" s="82">
        <f t="shared" ref="AO56:AO58" si="263">IF(I56=A$10,0,IF(I56=41,1.147,IF(I56=40,1.136,IF(I56=39,1.125,IF(I56=38,1.113,IF(I56=37,1.1,IF(I56=36,1.087,IF(I56=35,1.072,0))))))))</f>
        <v>1.0720000000000001</v>
      </c>
      <c r="AP56" s="82">
        <f t="shared" ref="AP56:AP58" si="264">IF(I56=A$10,0,IF(I56=36,1.087,IF(I56=35,1.072,0)))</f>
        <v>1.0720000000000001</v>
      </c>
      <c r="AQ56" s="82">
        <f t="shared" ref="AQ56:AQ58" si="265">IF(I56=A$10,0,MAX(AH56:AP56))</f>
        <v>1.0720000000000001</v>
      </c>
      <c r="AR56" s="83" t="str">
        <f t="shared" si="34"/>
        <v>W35</v>
      </c>
      <c r="AS56" s="84" t="str">
        <f t="shared" si="35"/>
        <v>W60</v>
      </c>
      <c r="AT56" s="85" t="str">
        <f t="shared" si="60"/>
        <v>M35</v>
      </c>
      <c r="AU56" s="82" t="str">
        <f t="shared" si="61"/>
        <v>M60</v>
      </c>
      <c r="AV56" s="82">
        <f t="shared" si="62"/>
        <v>0</v>
      </c>
    </row>
    <row r="57" spans="1:48" s="36" customFormat="1" ht="12.75" customHeight="1">
      <c r="A57" s="111">
        <v>37</v>
      </c>
      <c r="B57" s="104" t="s">
        <v>51</v>
      </c>
      <c r="C57" s="103">
        <v>1060121</v>
      </c>
      <c r="D57" s="8" t="str">
        <f t="shared" si="63"/>
        <v/>
      </c>
      <c r="E57" s="8">
        <v>81</v>
      </c>
      <c r="F57" s="33" t="s">
        <v>149</v>
      </c>
      <c r="G57" s="33" t="s">
        <v>150</v>
      </c>
      <c r="H57" s="8">
        <v>1990</v>
      </c>
      <c r="I57" s="8">
        <f t="shared" si="64"/>
        <v>32</v>
      </c>
      <c r="J57" s="96"/>
      <c r="K57" s="8">
        <v>77</v>
      </c>
      <c r="L57" s="8">
        <v>92</v>
      </c>
      <c r="M57" s="8">
        <v>98</v>
      </c>
      <c r="N57" s="8">
        <v>-105</v>
      </c>
      <c r="O57" s="101">
        <f t="shared" si="36"/>
        <v>98</v>
      </c>
      <c r="P57" s="8">
        <v>113</v>
      </c>
      <c r="Q57" s="8">
        <v>118</v>
      </c>
      <c r="R57" s="8">
        <v>-125</v>
      </c>
      <c r="S57" s="101">
        <f t="shared" si="37"/>
        <v>118</v>
      </c>
      <c r="T57" s="8">
        <f t="shared" si="65"/>
        <v>216</v>
      </c>
      <c r="U57" s="8">
        <v>1</v>
      </c>
      <c r="V57" s="8">
        <f t="shared" si="38"/>
        <v>0.75194503000000001</v>
      </c>
      <c r="W57" s="8">
        <f t="shared" si="39"/>
        <v>0</v>
      </c>
      <c r="X57" s="38">
        <f t="shared" si="40"/>
        <v>0.75194503000000001</v>
      </c>
      <c r="Y57" s="8">
        <f t="shared" si="41"/>
        <v>175.50800000000001</v>
      </c>
      <c r="Z57" s="8">
        <f t="shared" si="42"/>
        <v>0</v>
      </c>
      <c r="AA57" s="38">
        <f t="shared" si="43"/>
        <v>175.50800000000001</v>
      </c>
      <c r="AB57" s="39">
        <f t="shared" si="44"/>
        <v>-0.35780619207762332</v>
      </c>
      <c r="AC57" s="38">
        <f t="shared" si="45"/>
        <v>9.6267966309843217E-2</v>
      </c>
      <c r="AD57" s="39">
        <f t="shared" si="46"/>
        <v>1.2481534063626241</v>
      </c>
      <c r="AE57" s="38">
        <f t="shared" si="47"/>
        <v>0</v>
      </c>
      <c r="AF57" s="39">
        <f t="shared" si="48"/>
        <v>1.2481534063626241</v>
      </c>
      <c r="AG57" s="82">
        <f t="shared" si="49"/>
        <v>269.60113577432679</v>
      </c>
      <c r="AH57" s="82">
        <f t="shared" si="256"/>
        <v>0</v>
      </c>
      <c r="AI57" s="82">
        <f t="shared" si="257"/>
        <v>0</v>
      </c>
      <c r="AJ57" s="82">
        <f t="shared" si="258"/>
        <v>0</v>
      </c>
      <c r="AK57" s="82">
        <f t="shared" si="259"/>
        <v>0</v>
      </c>
      <c r="AL57" s="82">
        <f t="shared" si="260"/>
        <v>0</v>
      </c>
      <c r="AM57" s="82">
        <f t="shared" si="261"/>
        <v>0</v>
      </c>
      <c r="AN57" s="82">
        <f t="shared" si="262"/>
        <v>0</v>
      </c>
      <c r="AO57" s="82">
        <f t="shared" si="263"/>
        <v>0</v>
      </c>
      <c r="AP57" s="82">
        <f t="shared" si="264"/>
        <v>0</v>
      </c>
      <c r="AQ57" s="82">
        <f t="shared" si="265"/>
        <v>0</v>
      </c>
      <c r="AR57" s="83" t="str">
        <f t="shared" si="34"/>
        <v/>
      </c>
      <c r="AS57" s="84" t="str">
        <f t="shared" si="35"/>
        <v>W60</v>
      </c>
      <c r="AT57" s="85" t="str">
        <f t="shared" si="60"/>
        <v/>
      </c>
      <c r="AU57" s="82" t="str">
        <f t="shared" si="61"/>
        <v>M60</v>
      </c>
      <c r="AV57" s="82" t="str">
        <f t="shared" si="62"/>
        <v xml:space="preserve"> </v>
      </c>
    </row>
    <row r="58" spans="1:48" s="36" customFormat="1" ht="12.75" customHeight="1">
      <c r="A58" s="111">
        <v>17</v>
      </c>
      <c r="B58" s="104" t="s">
        <v>51</v>
      </c>
      <c r="C58" s="103">
        <v>1031627</v>
      </c>
      <c r="D58" s="8" t="str">
        <f t="shared" si="63"/>
        <v>J</v>
      </c>
      <c r="E58" s="8">
        <v>81</v>
      </c>
      <c r="F58" s="33" t="s">
        <v>151</v>
      </c>
      <c r="G58" s="33" t="s">
        <v>152</v>
      </c>
      <c r="H58" s="8">
        <v>2003</v>
      </c>
      <c r="I58" s="8">
        <f t="shared" si="64"/>
        <v>19</v>
      </c>
      <c r="J58" s="96" t="s">
        <v>66</v>
      </c>
      <c r="K58" s="8">
        <v>77.900000000000006</v>
      </c>
      <c r="L58" s="8">
        <v>-115</v>
      </c>
      <c r="M58" s="8">
        <v>-115</v>
      </c>
      <c r="N58" s="8">
        <v>-115</v>
      </c>
      <c r="O58" s="101">
        <v>0</v>
      </c>
      <c r="P58" s="8">
        <v>-145</v>
      </c>
      <c r="Q58" s="8">
        <v>-145</v>
      </c>
      <c r="R58" s="8">
        <v>-145</v>
      </c>
      <c r="S58" s="101">
        <v>0</v>
      </c>
      <c r="T58" s="8">
        <f t="shared" si="65"/>
        <v>0</v>
      </c>
      <c r="U58" s="8"/>
      <c r="V58" s="8">
        <f t="shared" si="38"/>
        <v>0.75194503000000001</v>
      </c>
      <c r="W58" s="8">
        <f t="shared" si="39"/>
        <v>0</v>
      </c>
      <c r="X58" s="38">
        <f t="shared" si="40"/>
        <v>0.75194503000000001</v>
      </c>
      <c r="Y58" s="8">
        <f t="shared" si="41"/>
        <v>175.50800000000001</v>
      </c>
      <c r="Z58" s="8">
        <f t="shared" si="42"/>
        <v>0</v>
      </c>
      <c r="AA58" s="38">
        <f t="shared" si="43"/>
        <v>175.50800000000001</v>
      </c>
      <c r="AB58" s="39">
        <f t="shared" si="44"/>
        <v>-0.35275945957754073</v>
      </c>
      <c r="AC58" s="38">
        <f t="shared" si="45"/>
        <v>9.3571465288901229E-2</v>
      </c>
      <c r="AD58" s="39">
        <f t="shared" si="46"/>
        <v>1.2404277267970287</v>
      </c>
      <c r="AE58" s="38">
        <f t="shared" si="47"/>
        <v>0</v>
      </c>
      <c r="AF58" s="39">
        <f t="shared" si="48"/>
        <v>1.2404277267970287</v>
      </c>
      <c r="AG58" s="82">
        <f t="shared" si="49"/>
        <v>0</v>
      </c>
      <c r="AH58" s="82">
        <f t="shared" si="256"/>
        <v>0</v>
      </c>
      <c r="AI58" s="82">
        <f t="shared" si="257"/>
        <v>0</v>
      </c>
      <c r="AJ58" s="82">
        <f t="shared" si="258"/>
        <v>0</v>
      </c>
      <c r="AK58" s="82">
        <f t="shared" si="259"/>
        <v>0</v>
      </c>
      <c r="AL58" s="82">
        <f t="shared" si="260"/>
        <v>0</v>
      </c>
      <c r="AM58" s="82">
        <f t="shared" si="261"/>
        <v>0</v>
      </c>
      <c r="AN58" s="82">
        <f t="shared" si="262"/>
        <v>0</v>
      </c>
      <c r="AO58" s="82">
        <f t="shared" si="263"/>
        <v>0</v>
      </c>
      <c r="AP58" s="82">
        <f t="shared" si="264"/>
        <v>0</v>
      </c>
      <c r="AQ58" s="82">
        <f t="shared" si="265"/>
        <v>0</v>
      </c>
      <c r="AR58" s="83" t="str">
        <f t="shared" si="34"/>
        <v>J</v>
      </c>
      <c r="AS58" s="84" t="str">
        <f t="shared" si="35"/>
        <v>W60</v>
      </c>
      <c r="AT58" s="85" t="str">
        <f t="shared" si="60"/>
        <v>J</v>
      </c>
      <c r="AU58" s="82" t="str">
        <f t="shared" si="61"/>
        <v>M60</v>
      </c>
      <c r="AV58" s="82" t="str">
        <f t="shared" si="62"/>
        <v xml:space="preserve"> </v>
      </c>
    </row>
    <row r="59" spans="1:48" s="36" customFormat="1" ht="12.75" customHeight="1">
      <c r="A59" s="111">
        <v>12</v>
      </c>
      <c r="B59" s="104" t="s">
        <v>51</v>
      </c>
      <c r="C59" s="103">
        <v>1043820</v>
      </c>
      <c r="D59" s="8" t="str">
        <f t="shared" si="63"/>
        <v/>
      </c>
      <c r="E59" s="8">
        <v>89</v>
      </c>
      <c r="F59" s="33" t="s">
        <v>153</v>
      </c>
      <c r="G59" s="33" t="s">
        <v>154</v>
      </c>
      <c r="H59" s="8">
        <v>1989</v>
      </c>
      <c r="I59" s="8">
        <f t="shared" si="64"/>
        <v>33</v>
      </c>
      <c r="J59" s="96" t="s">
        <v>66</v>
      </c>
      <c r="K59" s="8">
        <v>86.5</v>
      </c>
      <c r="L59" s="8">
        <v>65</v>
      </c>
      <c r="M59" s="121">
        <v>70</v>
      </c>
      <c r="N59" s="8">
        <v>-75</v>
      </c>
      <c r="O59" s="101">
        <f t="shared" si="36"/>
        <v>70</v>
      </c>
      <c r="P59" s="8">
        <v>95</v>
      </c>
      <c r="Q59" s="8">
        <v>97</v>
      </c>
      <c r="R59" s="8">
        <v>100</v>
      </c>
      <c r="S59" s="101">
        <f t="shared" si="37"/>
        <v>100</v>
      </c>
      <c r="T59" s="8">
        <f t="shared" si="65"/>
        <v>170</v>
      </c>
      <c r="U59" s="117">
        <v>5</v>
      </c>
      <c r="V59" s="8">
        <f t="shared" si="38"/>
        <v>0.75194503000000001</v>
      </c>
      <c r="W59" s="8">
        <f t="shared" si="39"/>
        <v>0</v>
      </c>
      <c r="X59" s="38">
        <f t="shared" si="40"/>
        <v>0.75194503000000001</v>
      </c>
      <c r="Y59" s="8">
        <f t="shared" si="41"/>
        <v>175.50800000000001</v>
      </c>
      <c r="Z59" s="8">
        <f t="shared" si="42"/>
        <v>0</v>
      </c>
      <c r="AA59" s="38">
        <f t="shared" si="43"/>
        <v>175.50800000000001</v>
      </c>
      <c r="AB59" s="39">
        <f t="shared" si="44"/>
        <v>-0.30728080978529099</v>
      </c>
      <c r="AC59" s="38">
        <f t="shared" si="45"/>
        <v>7.0999774689214201E-2</v>
      </c>
      <c r="AD59" s="39">
        <f t="shared" si="46"/>
        <v>1.1776053625822174</v>
      </c>
      <c r="AE59" s="38">
        <f t="shared" si="47"/>
        <v>0</v>
      </c>
      <c r="AF59" s="39">
        <f t="shared" si="48"/>
        <v>1.1776053625822174</v>
      </c>
      <c r="AG59" s="82">
        <f t="shared" si="49"/>
        <v>200.19291163897697</v>
      </c>
      <c r="AH59" s="82">
        <f t="shared" ref="AH59" si="266">IF(I59=A$7,0,IF(I59=90,3.571,IF(I59=89,3.559,IF(I59=88,3.54,IF(I59=87,3.508,IF(I59=86,3.458,IF(I59=85,3.386,IF(I59=84,3.288,0))))))))</f>
        <v>0</v>
      </c>
      <c r="AI59" s="82">
        <f t="shared" ref="AI59" si="267">IF(I59=A$7,0,IF(I59=83,3.166,IF(I59=82,3.018,IF(I59=81,2.849,IF(I59=80,2.669,IF(I59=79,2.5,IF(I59=78,2.358,IF(I59=77,2.251,0))))))))</f>
        <v>0</v>
      </c>
      <c r="AJ59" s="82">
        <f t="shared" ref="AJ59" si="268">IF(I59=A$7,0,IF(I59=76,2.184,IF(I59=75,2.142,IF(I59=74,2.113,IF(I59=73,2.087,IF(I59=72,2.053,IF(I59=71,2.002,IF(I59=70,1.933,0))))))))</f>
        <v>0</v>
      </c>
      <c r="AK59" s="82">
        <f t="shared" ref="AK59" si="269">IF(I59=A$7,0,IF(I59=69,1.856,IF(I59=68,1.782,IF(I59=67,1.719,IF(I59=66,1.671,IF(I59=65,1.636,IF(I59=64,1.608,IF(I59=63,1.584,0))))))))</f>
        <v>0</v>
      </c>
      <c r="AL59" s="82">
        <f t="shared" ref="AL59" si="270">IF(I59=A$7,0,IF(I59=62,1.561,IF(I59=61,1.536,IF(I59=60,1.509,IF(I59=59,1.48,IF(I59=58,1.449,IF(I59=57,1.417,IF(I59=56,1.384,0))))))))</f>
        <v>0</v>
      </c>
      <c r="AM59" s="82">
        <f t="shared" ref="AM59" si="271">IF(I59=A$7,0,IF(I59=55,1.35,IF(I59=54,1.319,IF(I59=53,1.293,IF(I59=52,1.271,IF(I59=51,1.255,IF(I59=50,1.243,IF(I59=49,1.234,0))))))))</f>
        <v>0</v>
      </c>
      <c r="AN59" s="82">
        <f t="shared" ref="AN59" si="272">IF(I59=A$7,0,IF(I59=48,1.226,IF(I59=47,1.217,IF(I59=46,1.207,IF(I59=45,1.195,IF(I59=44,1.183,IF(I59=43,1.17,IF(I59=42,1.158,0))))))))</f>
        <v>0</v>
      </c>
      <c r="AO59" s="82">
        <f t="shared" ref="AO59" si="273">IF(I59=A$7,0,IF(I59=41,1.147,IF(I59=40,1.136,IF(I59=39,1.125,IF(I59=38,1.113,IF(I59=37,1.1,IF(I59=36,1.087,IF(I59=35,1.072,0))))))))</f>
        <v>0</v>
      </c>
      <c r="AP59" s="82">
        <f t="shared" ref="AP59" si="274">IF(I59=A$7,0,IF(I59=36,1.087,IF(I59=35,1.072,0)))</f>
        <v>0</v>
      </c>
      <c r="AQ59" s="82">
        <f t="shared" ref="AQ59" si="275">IF(I59=A$7,0,MAX(AH59:AP59))</f>
        <v>0</v>
      </c>
      <c r="AR59" s="83" t="str">
        <f t="shared" si="34"/>
        <v/>
      </c>
      <c r="AS59" s="84" t="str">
        <f t="shared" si="35"/>
        <v>W60</v>
      </c>
      <c r="AT59" s="85" t="str">
        <f t="shared" si="60"/>
        <v/>
      </c>
      <c r="AU59" s="82" t="str">
        <f t="shared" si="61"/>
        <v>M60</v>
      </c>
      <c r="AV59" s="82" t="str">
        <f t="shared" si="62"/>
        <v xml:space="preserve"> </v>
      </c>
    </row>
    <row r="60" spans="1:48" s="36" customFormat="1" ht="12.75" customHeight="1">
      <c r="A60" s="111">
        <v>2</v>
      </c>
      <c r="B60" s="104" t="s">
        <v>51</v>
      </c>
      <c r="C60" s="108">
        <v>1039367</v>
      </c>
      <c r="D60" s="8" t="str">
        <f t="shared" si="63"/>
        <v/>
      </c>
      <c r="E60" s="8">
        <v>89</v>
      </c>
      <c r="F60" s="33" t="s">
        <v>155</v>
      </c>
      <c r="G60" s="33" t="s">
        <v>156</v>
      </c>
      <c r="H60" s="8">
        <v>1995</v>
      </c>
      <c r="I60" s="8">
        <f t="shared" si="64"/>
        <v>27</v>
      </c>
      <c r="J60" s="96" t="s">
        <v>66</v>
      </c>
      <c r="K60" s="8">
        <v>84.6</v>
      </c>
      <c r="L60" s="8">
        <v>65</v>
      </c>
      <c r="M60" s="8">
        <v>70</v>
      </c>
      <c r="N60" s="8">
        <v>-75</v>
      </c>
      <c r="O60" s="101">
        <f t="shared" si="36"/>
        <v>70</v>
      </c>
      <c r="P60" s="8">
        <v>85</v>
      </c>
      <c r="Q60" s="8">
        <v>90</v>
      </c>
      <c r="R60" s="8">
        <v>96</v>
      </c>
      <c r="S60" s="101">
        <f t="shared" si="37"/>
        <v>96</v>
      </c>
      <c r="T60" s="8">
        <f t="shared" si="65"/>
        <v>166</v>
      </c>
      <c r="U60" s="8">
        <v>6</v>
      </c>
      <c r="V60" s="8">
        <f t="shared" si="38"/>
        <v>0.75194503000000001</v>
      </c>
      <c r="W60" s="8">
        <f t="shared" si="39"/>
        <v>0</v>
      </c>
      <c r="X60" s="38">
        <f t="shared" si="40"/>
        <v>0.75194503000000001</v>
      </c>
      <c r="Y60" s="8">
        <f t="shared" si="41"/>
        <v>175.50800000000001</v>
      </c>
      <c r="Z60" s="8">
        <f t="shared" si="42"/>
        <v>0</v>
      </c>
      <c r="AA60" s="38">
        <f t="shared" si="43"/>
        <v>175.50800000000001</v>
      </c>
      <c r="AB60" s="39">
        <f t="shared" si="44"/>
        <v>-0.31692655421108173</v>
      </c>
      <c r="AC60" s="38">
        <f t="shared" si="45"/>
        <v>7.5527194133641715E-2</v>
      </c>
      <c r="AD60" s="39">
        <f t="shared" si="46"/>
        <v>1.1899458374358152</v>
      </c>
      <c r="AE60" s="38">
        <f t="shared" si="47"/>
        <v>0</v>
      </c>
      <c r="AF60" s="39">
        <f t="shared" si="48"/>
        <v>1.1899458374358152</v>
      </c>
      <c r="AG60" s="82">
        <f t="shared" si="49"/>
        <v>197.53100901434533</v>
      </c>
      <c r="AH60" s="82">
        <f t="shared" ref="AH60:AH62" si="276">IF(I60=A$10,0,IF(I60=90,3.571,IF(I60=89,3.559,IF(I60=88,3.54,IF(I60=87,3.508,IF(I60=86,3.458,IF(I60=85,3.386,IF(I60=84,3.288,0))))))))</f>
        <v>0</v>
      </c>
      <c r="AI60" s="82">
        <f t="shared" ref="AI60:AI62" si="277">IF(I60=A$10,0,IF(I60=83,3.166,IF(I60=82,3.018,IF(I60=81,2.849,IF(I60=80,2.669,IF(I60=79,2.5,IF(I60=78,2.358,IF(I60=77,2.251,0))))))))</f>
        <v>0</v>
      </c>
      <c r="AJ60" s="82">
        <f t="shared" ref="AJ60:AJ62" si="278">IF(I60=A$10,0,IF(I60=76,2.184,IF(I60=75,2.142,IF(I60=74,2.113,IF(I60=73,2.087,IF(I60=72,2.053,IF(I60=71,2.002,IF(I60=70,1.933,0))))))))</f>
        <v>0</v>
      </c>
      <c r="AK60" s="82">
        <f t="shared" ref="AK60:AK62" si="279">IF(I60=A$10,0,IF(I60=69,1.856,IF(I60=68,1.782,IF(I60=67,1.719,IF(I60=66,1.671,IF(I60=65,1.636,IF(I60=64,1.608,IF(I60=63,1.584,0))))))))</f>
        <v>0</v>
      </c>
      <c r="AL60" s="82">
        <f t="shared" ref="AL60:AL62" si="280">IF(I60=A$10,0,IF(I60=62,1.561,IF(I60=61,1.536,IF(I60=60,1.509,IF(I60=59,1.48,IF(I60=58,1.449,IF(I60=57,1.417,IF(I60=56,1.384,0))))))))</f>
        <v>0</v>
      </c>
      <c r="AM60" s="82">
        <f t="shared" ref="AM60:AM62" si="281">IF(I60=A$10,0,IF(I60=55,1.35,IF(I60=54,1.319,IF(I60=53,1.293,IF(I60=52,1.271,IF(I60=51,1.255,IF(I60=50,1.243,IF(I60=49,1.234,0))))))))</f>
        <v>0</v>
      </c>
      <c r="AN60" s="82">
        <f t="shared" ref="AN60:AN62" si="282">IF(I60=A$10,0,IF(I60=48,1.226,IF(I60=47,1.217,IF(I60=46,1.207,IF(I60=45,1.195,IF(I60=44,1.183,IF(I60=43,1.17,IF(I60=42,1.158,0))))))))</f>
        <v>0</v>
      </c>
      <c r="AO60" s="82">
        <f t="shared" ref="AO60:AO62" si="283">IF(I60=A$10,0,IF(I60=41,1.147,IF(I60=40,1.136,IF(I60=39,1.125,IF(I60=38,1.113,IF(I60=37,1.1,IF(I60=36,1.087,IF(I60=35,1.072,0))))))))</f>
        <v>0</v>
      </c>
      <c r="AP60" s="82">
        <f t="shared" ref="AP60:AP62" si="284">IF(I60=A$10,0,IF(I60=36,1.087,IF(I60=35,1.072,0)))</f>
        <v>0</v>
      </c>
      <c r="AQ60" s="82">
        <f t="shared" ref="AQ60:AQ62" si="285">IF(I60=A$10,0,MAX(AH60:AP60))</f>
        <v>0</v>
      </c>
      <c r="AR60" s="83" t="str">
        <f t="shared" si="34"/>
        <v/>
      </c>
      <c r="AS60" s="84" t="str">
        <f t="shared" si="35"/>
        <v>W60</v>
      </c>
      <c r="AT60" s="85" t="str">
        <f t="shared" si="60"/>
        <v/>
      </c>
      <c r="AU60" s="82" t="str">
        <f t="shared" si="61"/>
        <v>M60</v>
      </c>
      <c r="AV60" s="82" t="str">
        <f t="shared" si="62"/>
        <v xml:space="preserve"> </v>
      </c>
    </row>
    <row r="61" spans="1:48" s="36" customFormat="1" ht="12.75" customHeight="1">
      <c r="A61" s="111">
        <v>31</v>
      </c>
      <c r="B61" s="104" t="s">
        <v>51</v>
      </c>
      <c r="C61" s="103">
        <v>1020083</v>
      </c>
      <c r="D61" s="8" t="str">
        <f t="shared" si="63"/>
        <v/>
      </c>
      <c r="E61" s="8">
        <v>89</v>
      </c>
      <c r="F61" s="33" t="s">
        <v>153</v>
      </c>
      <c r="G61" s="33" t="s">
        <v>157</v>
      </c>
      <c r="H61" s="8">
        <v>1995</v>
      </c>
      <c r="I61" s="8">
        <f t="shared" si="64"/>
        <v>27</v>
      </c>
      <c r="J61" s="96" t="s">
        <v>66</v>
      </c>
      <c r="K61" s="8">
        <v>86.45</v>
      </c>
      <c r="L61" s="8">
        <v>100</v>
      </c>
      <c r="M61" s="8">
        <v>105</v>
      </c>
      <c r="N61" s="8">
        <v>110</v>
      </c>
      <c r="O61" s="101">
        <f t="shared" si="36"/>
        <v>110</v>
      </c>
      <c r="P61" s="8">
        <v>120</v>
      </c>
      <c r="Q61" s="8">
        <v>126</v>
      </c>
      <c r="R61" s="8">
        <v>130</v>
      </c>
      <c r="S61" s="101">
        <f t="shared" si="37"/>
        <v>130</v>
      </c>
      <c r="T61" s="8">
        <f t="shared" si="65"/>
        <v>240</v>
      </c>
      <c r="U61" s="8">
        <v>3</v>
      </c>
      <c r="V61" s="8">
        <f t="shared" si="38"/>
        <v>0.75194503000000001</v>
      </c>
      <c r="W61" s="8">
        <f t="shared" si="39"/>
        <v>0</v>
      </c>
      <c r="X61" s="38">
        <f t="shared" si="40"/>
        <v>0.75194503000000001</v>
      </c>
      <c r="Y61" s="8">
        <f t="shared" si="41"/>
        <v>175.50800000000001</v>
      </c>
      <c r="Z61" s="8">
        <f t="shared" si="42"/>
        <v>0</v>
      </c>
      <c r="AA61" s="38">
        <f t="shared" si="43"/>
        <v>175.50800000000001</v>
      </c>
      <c r="AB61" s="39">
        <f t="shared" si="44"/>
        <v>-0.30753191964016385</v>
      </c>
      <c r="AC61" s="38">
        <f t="shared" si="45"/>
        <v>7.1115864125156858E-2</v>
      </c>
      <c r="AD61" s="39">
        <f t="shared" si="46"/>
        <v>1.1779201854063388</v>
      </c>
      <c r="AE61" s="38">
        <f t="shared" si="47"/>
        <v>0</v>
      </c>
      <c r="AF61" s="39">
        <f t="shared" si="48"/>
        <v>1.1779201854063388</v>
      </c>
      <c r="AG61" s="82">
        <f t="shared" si="49"/>
        <v>282.7008444975213</v>
      </c>
      <c r="AH61" s="82">
        <f t="shared" si="276"/>
        <v>0</v>
      </c>
      <c r="AI61" s="82">
        <f t="shared" si="277"/>
        <v>0</v>
      </c>
      <c r="AJ61" s="82">
        <f t="shared" si="278"/>
        <v>0</v>
      </c>
      <c r="AK61" s="82">
        <f t="shared" si="279"/>
        <v>0</v>
      </c>
      <c r="AL61" s="82">
        <f t="shared" si="280"/>
        <v>0</v>
      </c>
      <c r="AM61" s="82">
        <f t="shared" si="281"/>
        <v>0</v>
      </c>
      <c r="AN61" s="82">
        <f t="shared" si="282"/>
        <v>0</v>
      </c>
      <c r="AO61" s="82">
        <f t="shared" si="283"/>
        <v>0</v>
      </c>
      <c r="AP61" s="82">
        <f t="shared" si="284"/>
        <v>0</v>
      </c>
      <c r="AQ61" s="82">
        <f t="shared" si="285"/>
        <v>0</v>
      </c>
      <c r="AR61" s="83" t="str">
        <f t="shared" si="34"/>
        <v/>
      </c>
      <c r="AS61" s="84" t="str">
        <f t="shared" si="35"/>
        <v>W60</v>
      </c>
      <c r="AT61" s="85" t="str">
        <f t="shared" si="60"/>
        <v/>
      </c>
      <c r="AU61" s="82" t="str">
        <f t="shared" si="61"/>
        <v>M60</v>
      </c>
      <c r="AV61" s="82" t="str">
        <f t="shared" si="62"/>
        <v xml:space="preserve"> </v>
      </c>
    </row>
    <row r="62" spans="1:48" s="36" customFormat="1" ht="12.75" customHeight="1">
      <c r="A62" s="111">
        <v>24</v>
      </c>
      <c r="B62" s="104" t="s">
        <v>51</v>
      </c>
      <c r="C62" s="103">
        <v>1031478</v>
      </c>
      <c r="D62" s="8" t="str">
        <f t="shared" si="63"/>
        <v/>
      </c>
      <c r="E62" s="8">
        <v>89</v>
      </c>
      <c r="F62" s="33" t="s">
        <v>158</v>
      </c>
      <c r="G62" s="33" t="s">
        <v>159</v>
      </c>
      <c r="H62" s="8">
        <v>1994</v>
      </c>
      <c r="I62" s="8">
        <f t="shared" si="64"/>
        <v>28</v>
      </c>
      <c r="J62" s="96" t="s">
        <v>66</v>
      </c>
      <c r="K62" s="8">
        <v>88.05</v>
      </c>
      <c r="L62" s="8">
        <v>105</v>
      </c>
      <c r="M62" s="8">
        <v>-110</v>
      </c>
      <c r="N62" s="8">
        <v>110</v>
      </c>
      <c r="O62" s="101">
        <f t="shared" si="36"/>
        <v>110</v>
      </c>
      <c r="P62" s="8">
        <v>-140</v>
      </c>
      <c r="Q62" s="8">
        <v>140</v>
      </c>
      <c r="R62" s="8">
        <v>145</v>
      </c>
      <c r="S62" s="101">
        <f t="shared" si="37"/>
        <v>145</v>
      </c>
      <c r="T62" s="8">
        <f t="shared" si="65"/>
        <v>255</v>
      </c>
      <c r="U62" s="8">
        <v>1</v>
      </c>
      <c r="V62" s="8">
        <f t="shared" si="38"/>
        <v>0.75194503000000001</v>
      </c>
      <c r="W62" s="8">
        <f t="shared" si="39"/>
        <v>0</v>
      </c>
      <c r="X62" s="38">
        <f t="shared" si="40"/>
        <v>0.75194503000000001</v>
      </c>
      <c r="Y62" s="8">
        <f t="shared" si="41"/>
        <v>175.50800000000001</v>
      </c>
      <c r="Z62" s="8">
        <f t="shared" si="42"/>
        <v>0</v>
      </c>
      <c r="AA62" s="38">
        <f t="shared" si="43"/>
        <v>175.50800000000001</v>
      </c>
      <c r="AB62" s="39">
        <f t="shared" si="44"/>
        <v>-0.29956755694680953</v>
      </c>
      <c r="AC62" s="38">
        <f t="shared" si="45"/>
        <v>6.7480089276217139E-2</v>
      </c>
      <c r="AD62" s="39">
        <f t="shared" si="46"/>
        <v>1.1681001757544553</v>
      </c>
      <c r="AE62" s="38">
        <f t="shared" si="47"/>
        <v>0</v>
      </c>
      <c r="AF62" s="39">
        <f t="shared" si="48"/>
        <v>1.1681001757544553</v>
      </c>
      <c r="AG62" s="82">
        <f t="shared" si="49"/>
        <v>297.86554481738614</v>
      </c>
      <c r="AH62" s="82">
        <f t="shared" si="276"/>
        <v>0</v>
      </c>
      <c r="AI62" s="82">
        <f t="shared" si="277"/>
        <v>0</v>
      </c>
      <c r="AJ62" s="82">
        <f t="shared" si="278"/>
        <v>0</v>
      </c>
      <c r="AK62" s="82">
        <f t="shared" si="279"/>
        <v>0</v>
      </c>
      <c r="AL62" s="82">
        <f t="shared" si="280"/>
        <v>0</v>
      </c>
      <c r="AM62" s="82">
        <f t="shared" si="281"/>
        <v>0</v>
      </c>
      <c r="AN62" s="82">
        <f t="shared" si="282"/>
        <v>0</v>
      </c>
      <c r="AO62" s="82">
        <f t="shared" si="283"/>
        <v>0</v>
      </c>
      <c r="AP62" s="82">
        <f t="shared" si="284"/>
        <v>0</v>
      </c>
      <c r="AQ62" s="82">
        <f t="shared" si="285"/>
        <v>0</v>
      </c>
      <c r="AR62" s="83" t="str">
        <f t="shared" si="34"/>
        <v/>
      </c>
      <c r="AS62" s="84" t="str">
        <f t="shared" si="35"/>
        <v>W60</v>
      </c>
      <c r="AT62" s="85" t="str">
        <f t="shared" si="60"/>
        <v/>
      </c>
      <c r="AU62" s="82" t="str">
        <f t="shared" si="61"/>
        <v>M60</v>
      </c>
      <c r="AV62" s="82" t="str">
        <f t="shared" si="62"/>
        <v xml:space="preserve"> </v>
      </c>
    </row>
    <row r="63" spans="1:48" s="36" customFormat="1" ht="12.75" customHeight="1">
      <c r="A63" s="111">
        <v>51</v>
      </c>
      <c r="B63" s="104" t="s">
        <v>51</v>
      </c>
      <c r="C63" s="103">
        <v>218932</v>
      </c>
      <c r="D63" s="8" t="str">
        <f t="shared" si="63"/>
        <v/>
      </c>
      <c r="E63" s="8">
        <v>89</v>
      </c>
      <c r="F63" s="33" t="s">
        <v>160</v>
      </c>
      <c r="G63" s="33" t="s">
        <v>161</v>
      </c>
      <c r="H63" s="8">
        <v>1998</v>
      </c>
      <c r="I63" s="8">
        <f t="shared" si="64"/>
        <v>24</v>
      </c>
      <c r="J63" s="96" t="s">
        <v>136</v>
      </c>
      <c r="K63" s="8">
        <v>85.55</v>
      </c>
      <c r="L63" s="8">
        <v>106</v>
      </c>
      <c r="M63" s="8">
        <v>111</v>
      </c>
      <c r="N63" s="8">
        <v>-116</v>
      </c>
      <c r="O63" s="101">
        <f t="shared" si="36"/>
        <v>111</v>
      </c>
      <c r="P63" s="8">
        <v>134</v>
      </c>
      <c r="Q63" s="8">
        <v>138</v>
      </c>
      <c r="R63" s="8">
        <v>-145</v>
      </c>
      <c r="S63" s="101">
        <f t="shared" si="37"/>
        <v>138</v>
      </c>
      <c r="T63" s="8">
        <f t="shared" si="65"/>
        <v>249</v>
      </c>
      <c r="U63" s="117">
        <v>2</v>
      </c>
      <c r="V63" s="8">
        <f t="shared" si="38"/>
        <v>0.75194503000000001</v>
      </c>
      <c r="W63" s="8">
        <f t="shared" si="39"/>
        <v>0</v>
      </c>
      <c r="X63" s="38">
        <f t="shared" si="40"/>
        <v>0.75194503000000001</v>
      </c>
      <c r="Y63" s="8">
        <f t="shared" si="41"/>
        <v>175.50800000000001</v>
      </c>
      <c r="Z63" s="8">
        <f t="shared" si="42"/>
        <v>0</v>
      </c>
      <c r="AA63" s="38">
        <f t="shared" si="43"/>
        <v>175.50800000000001</v>
      </c>
      <c r="AB63" s="39">
        <f t="shared" si="44"/>
        <v>-0.3120769033729861</v>
      </c>
      <c r="AC63" s="38">
        <f t="shared" si="45"/>
        <v>7.3233425563502597E-2</v>
      </c>
      <c r="AD63" s="39">
        <f t="shared" si="46"/>
        <v>1.183677590443619</v>
      </c>
      <c r="AE63" s="38">
        <f t="shared" si="47"/>
        <v>0</v>
      </c>
      <c r="AF63" s="39">
        <f t="shared" si="48"/>
        <v>1.183677590443619</v>
      </c>
      <c r="AG63" s="82">
        <f t="shared" si="49"/>
        <v>294.73572002046114</v>
      </c>
      <c r="AH63" s="82">
        <f t="shared" ref="AH63" si="286">IF(I63=A$7,0,IF(I63=90,3.571,IF(I63=89,3.559,IF(I63=88,3.54,IF(I63=87,3.508,IF(I63=86,3.458,IF(I63=85,3.386,IF(I63=84,3.288,0))))))))</f>
        <v>0</v>
      </c>
      <c r="AI63" s="82">
        <f t="shared" ref="AI63" si="287">IF(I63=A$7,0,IF(I63=83,3.166,IF(I63=82,3.018,IF(I63=81,2.849,IF(I63=80,2.669,IF(I63=79,2.5,IF(I63=78,2.358,IF(I63=77,2.251,0))))))))</f>
        <v>0</v>
      </c>
      <c r="AJ63" s="82">
        <f t="shared" ref="AJ63" si="288">IF(I63=A$7,0,IF(I63=76,2.184,IF(I63=75,2.142,IF(I63=74,2.113,IF(I63=73,2.087,IF(I63=72,2.053,IF(I63=71,2.002,IF(I63=70,1.933,0))))))))</f>
        <v>0</v>
      </c>
      <c r="AK63" s="82">
        <f t="shared" ref="AK63" si="289">IF(I63=A$7,0,IF(I63=69,1.856,IF(I63=68,1.782,IF(I63=67,1.719,IF(I63=66,1.671,IF(I63=65,1.636,IF(I63=64,1.608,IF(I63=63,1.584,0))))))))</f>
        <v>0</v>
      </c>
      <c r="AL63" s="82">
        <f t="shared" ref="AL63" si="290">IF(I63=A$7,0,IF(I63=62,1.561,IF(I63=61,1.536,IF(I63=60,1.509,IF(I63=59,1.48,IF(I63=58,1.449,IF(I63=57,1.417,IF(I63=56,1.384,0))))))))</f>
        <v>0</v>
      </c>
      <c r="AM63" s="82">
        <f t="shared" ref="AM63" si="291">IF(I63=A$7,0,IF(I63=55,1.35,IF(I63=54,1.319,IF(I63=53,1.293,IF(I63=52,1.271,IF(I63=51,1.255,IF(I63=50,1.243,IF(I63=49,1.234,0))))))))</f>
        <v>0</v>
      </c>
      <c r="AN63" s="82">
        <f t="shared" ref="AN63" si="292">IF(I63=A$7,0,IF(I63=48,1.226,IF(I63=47,1.217,IF(I63=46,1.207,IF(I63=45,1.195,IF(I63=44,1.183,IF(I63=43,1.17,IF(I63=42,1.158,0))))))))</f>
        <v>0</v>
      </c>
      <c r="AO63" s="82">
        <f t="shared" ref="AO63" si="293">IF(I63=A$7,0,IF(I63=41,1.147,IF(I63=40,1.136,IF(I63=39,1.125,IF(I63=38,1.113,IF(I63=37,1.1,IF(I63=36,1.087,IF(I63=35,1.072,0))))))))</f>
        <v>0</v>
      </c>
      <c r="AP63" s="82">
        <f t="shared" ref="AP63" si="294">IF(I63=A$7,0,IF(I63=36,1.087,IF(I63=35,1.072,0)))</f>
        <v>0</v>
      </c>
      <c r="AQ63" s="82">
        <f t="shared" ref="AQ63" si="295">IF(I63=A$7,0,MAX(AH63:AP63))</f>
        <v>0</v>
      </c>
      <c r="AR63" s="83" t="str">
        <f t="shared" si="34"/>
        <v/>
      </c>
      <c r="AS63" s="84" t="str">
        <f t="shared" si="35"/>
        <v>W60</v>
      </c>
      <c r="AT63" s="85" t="str">
        <f t="shared" si="60"/>
        <v/>
      </c>
      <c r="AU63" s="82" t="str">
        <f t="shared" si="61"/>
        <v>M60</v>
      </c>
      <c r="AV63" s="82" t="str">
        <f t="shared" si="62"/>
        <v xml:space="preserve"> </v>
      </c>
    </row>
    <row r="64" spans="1:48" s="36" customFormat="1" ht="12.75" customHeight="1">
      <c r="A64" s="111">
        <v>44</v>
      </c>
      <c r="B64" s="104" t="s">
        <v>51</v>
      </c>
      <c r="C64" s="103">
        <v>1055473</v>
      </c>
      <c r="D64" s="8" t="str">
        <f t="shared" si="63"/>
        <v/>
      </c>
      <c r="E64" s="8">
        <v>89</v>
      </c>
      <c r="F64" s="33" t="s">
        <v>163</v>
      </c>
      <c r="G64" s="33" t="s">
        <v>164</v>
      </c>
      <c r="H64" s="8">
        <v>1998</v>
      </c>
      <c r="I64" s="8">
        <f t="shared" si="64"/>
        <v>24</v>
      </c>
      <c r="J64" s="96" t="s">
        <v>66</v>
      </c>
      <c r="K64" s="8">
        <v>87.75</v>
      </c>
      <c r="L64" s="8">
        <v>-80</v>
      </c>
      <c r="M64" s="8">
        <v>80</v>
      </c>
      <c r="N64" s="8">
        <v>-85</v>
      </c>
      <c r="O64" s="101">
        <v>80</v>
      </c>
      <c r="P64" s="8">
        <v>105</v>
      </c>
      <c r="Q64" s="8">
        <v>-113</v>
      </c>
      <c r="R64" s="8">
        <v>-113</v>
      </c>
      <c r="S64" s="101">
        <f t="shared" si="37"/>
        <v>105</v>
      </c>
      <c r="T64" s="8">
        <f t="shared" si="65"/>
        <v>185</v>
      </c>
      <c r="U64" s="8">
        <v>4</v>
      </c>
      <c r="V64" s="8">
        <f t="shared" si="38"/>
        <v>0.75194503000000001</v>
      </c>
      <c r="W64" s="8">
        <f t="shared" si="39"/>
        <v>0</v>
      </c>
      <c r="X64" s="38">
        <f t="shared" si="40"/>
        <v>0.75194503000000001</v>
      </c>
      <c r="Y64" s="8">
        <f t="shared" si="41"/>
        <v>175.50800000000001</v>
      </c>
      <c r="Z64" s="8">
        <f t="shared" si="42"/>
        <v>0</v>
      </c>
      <c r="AA64" s="38">
        <f t="shared" si="43"/>
        <v>175.50800000000001</v>
      </c>
      <c r="AB64" s="39">
        <f t="shared" si="44"/>
        <v>-0.30104979211224353</v>
      </c>
      <c r="AC64" s="38">
        <f t="shared" si="45"/>
        <v>6.8149512967956558E-2</v>
      </c>
      <c r="AD64" s="39">
        <f t="shared" si="46"/>
        <v>1.1699020795966708</v>
      </c>
      <c r="AE64" s="38">
        <f t="shared" si="47"/>
        <v>0</v>
      </c>
      <c r="AF64" s="39">
        <f t="shared" si="48"/>
        <v>1.1699020795966708</v>
      </c>
      <c r="AG64" s="82">
        <f t="shared" si="49"/>
        <v>216.43188472538409</v>
      </c>
      <c r="AH64" s="82">
        <f t="shared" ref="AH64:AH66" si="296">IF(I64=A$10,0,IF(I64=90,3.571,IF(I64=89,3.559,IF(I64=88,3.54,IF(I64=87,3.508,IF(I64=86,3.458,IF(I64=85,3.386,IF(I64=84,3.288,0))))))))</f>
        <v>0</v>
      </c>
      <c r="AI64" s="82">
        <f t="shared" ref="AI64:AI66" si="297">IF(I64=A$10,0,IF(I64=83,3.166,IF(I64=82,3.018,IF(I64=81,2.849,IF(I64=80,2.669,IF(I64=79,2.5,IF(I64=78,2.358,IF(I64=77,2.251,0))))))))</f>
        <v>0</v>
      </c>
      <c r="AJ64" s="82">
        <f t="shared" ref="AJ64:AJ66" si="298">IF(I64=A$10,0,IF(I64=76,2.184,IF(I64=75,2.142,IF(I64=74,2.113,IF(I64=73,2.087,IF(I64=72,2.053,IF(I64=71,2.002,IF(I64=70,1.933,0))))))))</f>
        <v>0</v>
      </c>
      <c r="AK64" s="82">
        <f t="shared" ref="AK64:AK66" si="299">IF(I64=A$10,0,IF(I64=69,1.856,IF(I64=68,1.782,IF(I64=67,1.719,IF(I64=66,1.671,IF(I64=65,1.636,IF(I64=64,1.608,IF(I64=63,1.584,0))))))))</f>
        <v>0</v>
      </c>
      <c r="AL64" s="82">
        <f t="shared" ref="AL64:AL66" si="300">IF(I64=A$10,0,IF(I64=62,1.561,IF(I64=61,1.536,IF(I64=60,1.509,IF(I64=59,1.48,IF(I64=58,1.449,IF(I64=57,1.417,IF(I64=56,1.384,0))))))))</f>
        <v>0</v>
      </c>
      <c r="AM64" s="82">
        <f t="shared" ref="AM64:AM66" si="301">IF(I64=A$10,0,IF(I64=55,1.35,IF(I64=54,1.319,IF(I64=53,1.293,IF(I64=52,1.271,IF(I64=51,1.255,IF(I64=50,1.243,IF(I64=49,1.234,0))))))))</f>
        <v>0</v>
      </c>
      <c r="AN64" s="82">
        <f t="shared" ref="AN64:AN66" si="302">IF(I64=A$10,0,IF(I64=48,1.226,IF(I64=47,1.217,IF(I64=46,1.207,IF(I64=45,1.195,IF(I64=44,1.183,IF(I64=43,1.17,IF(I64=42,1.158,0))))))))</f>
        <v>0</v>
      </c>
      <c r="AO64" s="82">
        <f t="shared" ref="AO64:AO66" si="303">IF(I64=A$10,0,IF(I64=41,1.147,IF(I64=40,1.136,IF(I64=39,1.125,IF(I64=38,1.113,IF(I64=37,1.1,IF(I64=36,1.087,IF(I64=35,1.072,0))))))))</f>
        <v>0</v>
      </c>
      <c r="AP64" s="82">
        <f t="shared" ref="AP64:AP66" si="304">IF(I64=A$10,0,IF(I64=36,1.087,IF(I64=35,1.072,0)))</f>
        <v>0</v>
      </c>
      <c r="AQ64" s="82">
        <f t="shared" ref="AQ64:AQ66" si="305">IF(I64=A$10,0,MAX(AH64:AP64))</f>
        <v>0</v>
      </c>
      <c r="AR64" s="83" t="str">
        <f t="shared" si="34"/>
        <v/>
      </c>
      <c r="AS64" s="84" t="str">
        <f t="shared" si="35"/>
        <v>W60</v>
      </c>
      <c r="AT64" s="85" t="str">
        <f t="shared" si="60"/>
        <v/>
      </c>
      <c r="AU64" s="82" t="str">
        <f t="shared" si="61"/>
        <v>M60</v>
      </c>
      <c r="AV64" s="82" t="str">
        <f t="shared" si="62"/>
        <v xml:space="preserve"> </v>
      </c>
    </row>
    <row r="65" spans="1:48" s="36" customFormat="1" ht="12.75" customHeight="1">
      <c r="A65" s="111">
        <v>56</v>
      </c>
      <c r="B65" s="104" t="s">
        <v>51</v>
      </c>
      <c r="C65" s="103">
        <v>1008337</v>
      </c>
      <c r="D65" s="8" t="str">
        <f t="shared" si="63"/>
        <v>M45</v>
      </c>
      <c r="E65" s="8">
        <v>96</v>
      </c>
      <c r="F65" s="33" t="s">
        <v>165</v>
      </c>
      <c r="G65" s="33" t="s">
        <v>166</v>
      </c>
      <c r="H65" s="8">
        <v>1977</v>
      </c>
      <c r="I65" s="8">
        <f t="shared" si="64"/>
        <v>45</v>
      </c>
      <c r="J65" s="96" t="s">
        <v>167</v>
      </c>
      <c r="K65" s="8">
        <v>91.3</v>
      </c>
      <c r="L65" s="8">
        <v>75</v>
      </c>
      <c r="M65" s="8">
        <v>78</v>
      </c>
      <c r="N65" s="8">
        <v>-80</v>
      </c>
      <c r="O65" s="101">
        <f t="shared" si="36"/>
        <v>78</v>
      </c>
      <c r="P65" s="8">
        <v>100</v>
      </c>
      <c r="Q65" s="8">
        <v>105</v>
      </c>
      <c r="R65" s="8">
        <v>112</v>
      </c>
      <c r="S65" s="101">
        <f t="shared" si="37"/>
        <v>112</v>
      </c>
      <c r="T65" s="8">
        <f t="shared" si="65"/>
        <v>190</v>
      </c>
      <c r="U65" s="8">
        <v>1</v>
      </c>
      <c r="V65" s="8">
        <f t="shared" si="38"/>
        <v>0.75194503000000001</v>
      </c>
      <c r="W65" s="8">
        <f t="shared" si="39"/>
        <v>0</v>
      </c>
      <c r="X65" s="38">
        <f t="shared" si="40"/>
        <v>0.75194503000000001</v>
      </c>
      <c r="Y65" s="8">
        <f t="shared" si="41"/>
        <v>175.50800000000001</v>
      </c>
      <c r="Z65" s="8">
        <f t="shared" si="42"/>
        <v>0</v>
      </c>
      <c r="AA65" s="38">
        <f t="shared" si="43"/>
        <v>175.50800000000001</v>
      </c>
      <c r="AB65" s="39">
        <f t="shared" si="44"/>
        <v>-0.28382613971580628</v>
      </c>
      <c r="AC65" s="38">
        <f t="shared" si="45"/>
        <v>6.0574644511105342E-2</v>
      </c>
      <c r="AD65" s="39">
        <f t="shared" si="46"/>
        <v>1.1496738270177094</v>
      </c>
      <c r="AE65" s="38">
        <f t="shared" si="47"/>
        <v>0</v>
      </c>
      <c r="AF65" s="39">
        <f t="shared" si="48"/>
        <v>1.1496738270177094</v>
      </c>
      <c r="AG65" s="82">
        <f t="shared" si="49"/>
        <v>218.43802713336478</v>
      </c>
      <c r="AH65" s="82">
        <f t="shared" si="296"/>
        <v>0</v>
      </c>
      <c r="AI65" s="82">
        <f t="shared" si="297"/>
        <v>0</v>
      </c>
      <c r="AJ65" s="82">
        <f t="shared" si="298"/>
        <v>0</v>
      </c>
      <c r="AK65" s="82">
        <f t="shared" si="299"/>
        <v>0</v>
      </c>
      <c r="AL65" s="82">
        <f t="shared" si="300"/>
        <v>0</v>
      </c>
      <c r="AM65" s="82">
        <f t="shared" si="301"/>
        <v>0</v>
      </c>
      <c r="AN65" s="82">
        <f t="shared" si="302"/>
        <v>1.1950000000000001</v>
      </c>
      <c r="AO65" s="82">
        <f t="shared" si="303"/>
        <v>0</v>
      </c>
      <c r="AP65" s="82">
        <f t="shared" si="304"/>
        <v>0</v>
      </c>
      <c r="AQ65" s="82">
        <f t="shared" si="305"/>
        <v>1.1950000000000001</v>
      </c>
      <c r="AR65" s="83" t="str">
        <f t="shared" si="34"/>
        <v>W45</v>
      </c>
      <c r="AS65" s="84" t="str">
        <f t="shared" si="35"/>
        <v>W60</v>
      </c>
      <c r="AT65" s="85" t="str">
        <f t="shared" si="60"/>
        <v>M45</v>
      </c>
      <c r="AU65" s="82" t="str">
        <f t="shared" si="61"/>
        <v>M60</v>
      </c>
      <c r="AV65" s="82">
        <f t="shared" si="62"/>
        <v>261.03344242437095</v>
      </c>
    </row>
    <row r="66" spans="1:48" s="36" customFormat="1" ht="12.75" customHeight="1">
      <c r="A66" s="111">
        <v>3</v>
      </c>
      <c r="B66" s="104" t="s">
        <v>51</v>
      </c>
      <c r="C66" s="103">
        <v>1044486</v>
      </c>
      <c r="D66" s="8" t="str">
        <f t="shared" si="63"/>
        <v/>
      </c>
      <c r="E66" s="8">
        <v>102</v>
      </c>
      <c r="F66" s="33" t="s">
        <v>168</v>
      </c>
      <c r="G66" s="33" t="s">
        <v>169</v>
      </c>
      <c r="H66" s="8">
        <v>1995</v>
      </c>
      <c r="I66" s="8">
        <f t="shared" si="64"/>
        <v>27</v>
      </c>
      <c r="J66" s="96" t="s">
        <v>58</v>
      </c>
      <c r="K66" s="8">
        <v>96.45</v>
      </c>
      <c r="L66" s="8">
        <v>99</v>
      </c>
      <c r="M66" s="8">
        <v>104</v>
      </c>
      <c r="N66" s="8">
        <v>-110</v>
      </c>
      <c r="O66" s="101">
        <f t="shared" si="36"/>
        <v>104</v>
      </c>
      <c r="P66" s="8">
        <v>127</v>
      </c>
      <c r="Q66" s="8">
        <v>132</v>
      </c>
      <c r="R66" s="8">
        <v>137</v>
      </c>
      <c r="S66" s="101">
        <f t="shared" si="37"/>
        <v>137</v>
      </c>
      <c r="T66" s="8">
        <f t="shared" si="65"/>
        <v>241</v>
      </c>
      <c r="U66" s="8">
        <v>2</v>
      </c>
      <c r="V66" s="8">
        <f t="shared" si="38"/>
        <v>0.75194503000000001</v>
      </c>
      <c r="W66" s="8">
        <f t="shared" si="39"/>
        <v>0</v>
      </c>
      <c r="X66" s="38">
        <f t="shared" si="40"/>
        <v>0.75194503000000001</v>
      </c>
      <c r="Y66" s="8">
        <f t="shared" si="41"/>
        <v>175.50800000000001</v>
      </c>
      <c r="Z66" s="8">
        <f t="shared" si="42"/>
        <v>0</v>
      </c>
      <c r="AA66" s="38">
        <f t="shared" si="43"/>
        <v>175.50800000000001</v>
      </c>
      <c r="AB66" s="39">
        <f t="shared" si="44"/>
        <v>-0.25999468527020192</v>
      </c>
      <c r="AC66" s="38">
        <f t="shared" si="45"/>
        <v>5.0829405929217822E-2</v>
      </c>
      <c r="AD66" s="39">
        <f t="shared" si="46"/>
        <v>1.1241633076017625</v>
      </c>
      <c r="AE66" s="38">
        <f t="shared" si="47"/>
        <v>0</v>
      </c>
      <c r="AF66" s="39">
        <f t="shared" si="48"/>
        <v>1.1241633076017625</v>
      </c>
      <c r="AG66" s="82">
        <f t="shared" si="49"/>
        <v>270.92335713202476</v>
      </c>
      <c r="AH66" s="82">
        <f t="shared" si="296"/>
        <v>0</v>
      </c>
      <c r="AI66" s="82">
        <f t="shared" si="297"/>
        <v>0</v>
      </c>
      <c r="AJ66" s="82">
        <f t="shared" si="298"/>
        <v>0</v>
      </c>
      <c r="AK66" s="82">
        <f t="shared" si="299"/>
        <v>0</v>
      </c>
      <c r="AL66" s="82">
        <f t="shared" si="300"/>
        <v>0</v>
      </c>
      <c r="AM66" s="82">
        <f t="shared" si="301"/>
        <v>0</v>
      </c>
      <c r="AN66" s="82">
        <f t="shared" si="302"/>
        <v>0</v>
      </c>
      <c r="AO66" s="82">
        <f t="shared" si="303"/>
        <v>0</v>
      </c>
      <c r="AP66" s="82">
        <f t="shared" si="304"/>
        <v>0</v>
      </c>
      <c r="AQ66" s="82">
        <f t="shared" si="305"/>
        <v>0</v>
      </c>
      <c r="AR66" s="83" t="str">
        <f t="shared" si="34"/>
        <v/>
      </c>
      <c r="AS66" s="84" t="str">
        <f t="shared" si="35"/>
        <v>W60</v>
      </c>
      <c r="AT66" s="85" t="str">
        <f t="shared" si="60"/>
        <v/>
      </c>
      <c r="AU66" s="82" t="str">
        <f t="shared" si="61"/>
        <v>M60</v>
      </c>
      <c r="AV66" s="82" t="str">
        <f t="shared" si="62"/>
        <v xml:space="preserve"> </v>
      </c>
    </row>
    <row r="67" spans="1:48" s="36" customFormat="1" ht="12.75" customHeight="1">
      <c r="A67" s="111">
        <v>61</v>
      </c>
      <c r="B67" s="104" t="s">
        <v>51</v>
      </c>
      <c r="C67" s="103">
        <v>1057765</v>
      </c>
      <c r="D67" s="8" t="str">
        <f t="shared" ref="D67:D104" si="306">IF(B67="F",AR67,AT67)</f>
        <v/>
      </c>
      <c r="E67" s="8">
        <v>102</v>
      </c>
      <c r="F67" s="33" t="s">
        <v>101</v>
      </c>
      <c r="G67" s="33" t="s">
        <v>172</v>
      </c>
      <c r="H67" s="8">
        <v>1999</v>
      </c>
      <c r="I67" s="8">
        <f t="shared" ref="I67:I104" si="307">IF(AND(H67&lt;&gt;"",H67&lt;&gt;0),A$10-H67,"")</f>
        <v>23</v>
      </c>
      <c r="J67" s="96" t="s">
        <v>58</v>
      </c>
      <c r="K67" s="8">
        <v>101.95</v>
      </c>
      <c r="L67" s="8">
        <v>77</v>
      </c>
      <c r="M67" s="8">
        <v>-81</v>
      </c>
      <c r="N67" s="8">
        <v>-83</v>
      </c>
      <c r="O67" s="101">
        <f t="shared" ref="O67:O104" si="308">IF(L67&lt;&gt;"",MAX(L67:N67),"")</f>
        <v>77</v>
      </c>
      <c r="P67" s="8">
        <v>110</v>
      </c>
      <c r="Q67" s="8">
        <v>115</v>
      </c>
      <c r="R67" s="8">
        <v>-118</v>
      </c>
      <c r="S67" s="101">
        <f t="shared" ref="S67:S104" si="309">IF(P67&lt;&gt;"",MAX(P67:R67),"")</f>
        <v>115</v>
      </c>
      <c r="T67" s="8">
        <f t="shared" ref="T67:T104" si="310">IF(O67&lt;&gt;"",SUM(O67,S67),"")</f>
        <v>192</v>
      </c>
      <c r="U67" s="8">
        <v>3</v>
      </c>
      <c r="V67" s="8">
        <f t="shared" ref="V67:V104" si="311">IF(B67="M",0.75194503,0)</f>
        <v>0.75194503000000001</v>
      </c>
      <c r="W67" s="8">
        <f t="shared" ref="W67:W104" si="312">IF(B67="F",0.783497476,0)</f>
        <v>0</v>
      </c>
      <c r="X67" s="38">
        <f t="shared" ref="X67:X104" si="313">MAX(V67:W67)</f>
        <v>0.75194503000000001</v>
      </c>
      <c r="Y67" s="8">
        <f t="shared" ref="Y67:Y104" si="314">IF(B67="M",175.508,0)</f>
        <v>175.50800000000001</v>
      </c>
      <c r="Z67" s="8">
        <f t="shared" ref="Z67:Z104" si="315">IF(B67="F",153.655,0)</f>
        <v>0</v>
      </c>
      <c r="AA67" s="38">
        <f t="shared" ref="AA67:AA104" si="316">MAX(Y67:Z67)</f>
        <v>175.50800000000001</v>
      </c>
      <c r="AB67" s="39">
        <f t="shared" ref="AB67:AB104" si="317">LOG10(K67/AA67)</f>
        <v>-0.23590968713594643</v>
      </c>
      <c r="AC67" s="38">
        <f t="shared" ref="AC67:AC104" si="318">X67*AB67*AB67</f>
        <v>4.1848282858079018E-2</v>
      </c>
      <c r="AD67" s="39">
        <f t="shared" ref="AD67:AD104" si="319">POWER(10,AC67)</f>
        <v>1.1011545632121065</v>
      </c>
      <c r="AE67" s="38">
        <f t="shared" ref="AE67:AE104" si="320">IF(K67&gt;AA67,1,0)</f>
        <v>0</v>
      </c>
      <c r="AF67" s="39">
        <f t="shared" ref="AF67:AF104" si="321">IF(AE67=0,MAX(AD67:AE67),1)</f>
        <v>1.1011545632121065</v>
      </c>
      <c r="AG67" s="82">
        <f t="shared" ref="AG67:AG104" si="322">IF(T67&lt;&gt;"",T67*AF67,"")</f>
        <v>211.42167613672444</v>
      </c>
      <c r="AH67" s="82">
        <f t="shared" ref="AH67:AH68" si="323">IF(I67=A$10,0,IF(I67=90,3.571,IF(I67=89,3.559,IF(I67=88,3.54,IF(I67=87,3.508,IF(I67=86,3.458,IF(I67=85,3.386,IF(I67=84,3.288,0))))))))</f>
        <v>0</v>
      </c>
      <c r="AI67" s="82">
        <f t="shared" ref="AI67:AI68" si="324">IF(I67=A$10,0,IF(I67=83,3.166,IF(I67=82,3.018,IF(I67=81,2.849,IF(I67=80,2.669,IF(I67=79,2.5,IF(I67=78,2.358,IF(I67=77,2.251,0))))))))</f>
        <v>0</v>
      </c>
      <c r="AJ67" s="82">
        <f t="shared" ref="AJ67:AJ68" si="325">IF(I67=A$10,0,IF(I67=76,2.184,IF(I67=75,2.142,IF(I67=74,2.113,IF(I67=73,2.087,IF(I67=72,2.053,IF(I67=71,2.002,IF(I67=70,1.933,0))))))))</f>
        <v>0</v>
      </c>
      <c r="AK67" s="82">
        <f t="shared" ref="AK67:AK68" si="326">IF(I67=A$10,0,IF(I67=69,1.856,IF(I67=68,1.782,IF(I67=67,1.719,IF(I67=66,1.671,IF(I67=65,1.636,IF(I67=64,1.608,IF(I67=63,1.584,0))))))))</f>
        <v>0</v>
      </c>
      <c r="AL67" s="82">
        <f t="shared" ref="AL67:AL68" si="327">IF(I67=A$10,0,IF(I67=62,1.561,IF(I67=61,1.536,IF(I67=60,1.509,IF(I67=59,1.48,IF(I67=58,1.449,IF(I67=57,1.417,IF(I67=56,1.384,0))))))))</f>
        <v>0</v>
      </c>
      <c r="AM67" s="82">
        <f t="shared" ref="AM67:AM68" si="328">IF(I67=A$10,0,IF(I67=55,1.35,IF(I67=54,1.319,IF(I67=53,1.293,IF(I67=52,1.271,IF(I67=51,1.255,IF(I67=50,1.243,IF(I67=49,1.234,0))))))))</f>
        <v>0</v>
      </c>
      <c r="AN67" s="82">
        <f t="shared" ref="AN67:AN68" si="329">IF(I67=A$10,0,IF(I67=48,1.226,IF(I67=47,1.217,IF(I67=46,1.207,IF(I67=45,1.195,IF(I67=44,1.183,IF(I67=43,1.17,IF(I67=42,1.158,0))))))))</f>
        <v>0</v>
      </c>
      <c r="AO67" s="82">
        <f t="shared" ref="AO67:AO68" si="330">IF(I67=A$10,0,IF(I67=41,1.147,IF(I67=40,1.136,IF(I67=39,1.125,IF(I67=38,1.113,IF(I67=37,1.1,IF(I67=36,1.087,IF(I67=35,1.072,0))))))))</f>
        <v>0</v>
      </c>
      <c r="AP67" s="82">
        <f t="shared" ref="AP67:AP68" si="331">IF(I67=A$10,0,IF(I67=36,1.087,IF(I67=35,1.072,0)))</f>
        <v>0</v>
      </c>
      <c r="AQ67" s="82">
        <f t="shared" ref="AQ67:AQ68" si="332">IF(I67=A$10,0,MAX(AH67:AP67))</f>
        <v>0</v>
      </c>
      <c r="AR67" s="83" t="str">
        <f t="shared" si="34"/>
        <v/>
      </c>
      <c r="AS67" s="84" t="str">
        <f t="shared" si="35"/>
        <v>W60</v>
      </c>
      <c r="AT67" s="85" t="str">
        <f t="shared" ref="AT67:AT104" si="333">IF(I67=0,"",IF(I67&lt;12,"Y11-",IF(I67&lt;14,"Y12",IF(I67&lt;16,"Y14",IF(I67&lt;18,"Y16",IF(I67&lt;21,"J",(IF(I67&lt;35,"",IF(I67&lt;40,"M35",IF(I67&lt;45,"M40",IF(I67&lt;50,"M45",IF(I67&lt;55,"M50",IF(I67&lt;60,"M55",AU67)))))))))))))</f>
        <v/>
      </c>
      <c r="AU67" s="82" t="str">
        <f t="shared" ref="AU67:AU104" si="334">IF(I67&lt;65,"M60",IF(I67&lt;70,"M65",IF(I67&lt;75,"M70",IF(I67&lt;80,"M75",IF(I67&lt;85,"M80",IF(I67&lt;90,"M85",""))))))</f>
        <v>M60</v>
      </c>
      <c r="AV67" s="82" t="str">
        <f t="shared" ref="AV67:AV104" si="335">IF(AQ67&gt;1,AG67*AQ67," ")</f>
        <v xml:space="preserve"> </v>
      </c>
    </row>
    <row r="68" spans="1:48" s="36" customFormat="1" ht="12.75" customHeight="1">
      <c r="A68" s="111">
        <v>34</v>
      </c>
      <c r="B68" s="104" t="s">
        <v>51</v>
      </c>
      <c r="C68" s="103">
        <v>1058938</v>
      </c>
      <c r="D68" s="8" t="str">
        <f t="shared" si="306"/>
        <v/>
      </c>
      <c r="E68" s="8">
        <v>102</v>
      </c>
      <c r="F68" s="33" t="s">
        <v>173</v>
      </c>
      <c r="G68" s="33" t="s">
        <v>174</v>
      </c>
      <c r="H68" s="8">
        <v>2000</v>
      </c>
      <c r="I68" s="8">
        <f t="shared" si="307"/>
        <v>22</v>
      </c>
      <c r="J68" s="96"/>
      <c r="K68" s="8">
        <v>101.4</v>
      </c>
      <c r="L68" s="8">
        <v>93</v>
      </c>
      <c r="M68" s="8">
        <v>98</v>
      </c>
      <c r="N68" s="8">
        <v>-102</v>
      </c>
      <c r="O68" s="101">
        <f t="shared" si="308"/>
        <v>98</v>
      </c>
      <c r="P68" s="8">
        <v>137</v>
      </c>
      <c r="Q68" s="8">
        <v>142</v>
      </c>
      <c r="R68" s="8">
        <v>146</v>
      </c>
      <c r="S68" s="101">
        <f t="shared" si="309"/>
        <v>146</v>
      </c>
      <c r="T68" s="8">
        <f t="shared" si="310"/>
        <v>244</v>
      </c>
      <c r="U68" s="8">
        <v>1</v>
      </c>
      <c r="V68" s="8">
        <f t="shared" si="311"/>
        <v>0.75194503000000001</v>
      </c>
      <c r="W68" s="8">
        <f t="shared" si="312"/>
        <v>0</v>
      </c>
      <c r="X68" s="38">
        <f t="shared" si="313"/>
        <v>0.75194503000000001</v>
      </c>
      <c r="Y68" s="8">
        <f t="shared" si="314"/>
        <v>175.50800000000001</v>
      </c>
      <c r="Z68" s="8">
        <f t="shared" si="315"/>
        <v>0</v>
      </c>
      <c r="AA68" s="38">
        <f t="shared" si="316"/>
        <v>175.50800000000001</v>
      </c>
      <c r="AB68" s="39">
        <f t="shared" si="317"/>
        <v>-0.23825896225278806</v>
      </c>
      <c r="AC68" s="38">
        <f t="shared" si="318"/>
        <v>4.2685913986219001E-2</v>
      </c>
      <c r="AD68" s="39">
        <f t="shared" si="319"/>
        <v>1.1032804281185629</v>
      </c>
      <c r="AE68" s="38">
        <f t="shared" si="320"/>
        <v>0</v>
      </c>
      <c r="AF68" s="39">
        <f t="shared" si="321"/>
        <v>1.1032804281185629</v>
      </c>
      <c r="AG68" s="82">
        <f t="shared" si="322"/>
        <v>269.20042446092936</v>
      </c>
      <c r="AH68" s="82">
        <f t="shared" si="323"/>
        <v>0</v>
      </c>
      <c r="AI68" s="82">
        <f t="shared" si="324"/>
        <v>0</v>
      </c>
      <c r="AJ68" s="82">
        <f t="shared" si="325"/>
        <v>0</v>
      </c>
      <c r="AK68" s="82">
        <f t="shared" si="326"/>
        <v>0</v>
      </c>
      <c r="AL68" s="82">
        <f t="shared" si="327"/>
        <v>0</v>
      </c>
      <c r="AM68" s="82">
        <f t="shared" si="328"/>
        <v>0</v>
      </c>
      <c r="AN68" s="82">
        <f t="shared" si="329"/>
        <v>0</v>
      </c>
      <c r="AO68" s="82">
        <f t="shared" si="330"/>
        <v>0</v>
      </c>
      <c r="AP68" s="82">
        <f t="shared" si="331"/>
        <v>0</v>
      </c>
      <c r="AQ68" s="82">
        <f t="shared" si="332"/>
        <v>0</v>
      </c>
      <c r="AR68" s="83" t="str">
        <f t="shared" si="34"/>
        <v/>
      </c>
      <c r="AS68" s="84" t="str">
        <f t="shared" si="35"/>
        <v>W60</v>
      </c>
      <c r="AT68" s="85" t="str">
        <f t="shared" si="333"/>
        <v/>
      </c>
      <c r="AU68" s="82" t="str">
        <f t="shared" si="334"/>
        <v>M60</v>
      </c>
      <c r="AV68" s="82" t="str">
        <f t="shared" si="335"/>
        <v xml:space="preserve"> </v>
      </c>
    </row>
    <row r="69" spans="1:48" s="36" customFormat="1" ht="12.75" customHeight="1">
      <c r="A69" s="111">
        <v>20</v>
      </c>
      <c r="B69" s="104" t="s">
        <v>51</v>
      </c>
      <c r="C69" s="103">
        <v>1059690</v>
      </c>
      <c r="D69" s="8" t="str">
        <f>IF(B69="F",AR69,AT69)</f>
        <v>M45</v>
      </c>
      <c r="E69" s="8">
        <v>109</v>
      </c>
      <c r="F69" s="33" t="s">
        <v>170</v>
      </c>
      <c r="G69" s="33" t="s">
        <v>171</v>
      </c>
      <c r="H69" s="8">
        <v>1973</v>
      </c>
      <c r="I69" s="8">
        <f>IF(AND(H69&lt;&gt;"",H69&lt;&gt;0),A$10-H69,"")</f>
        <v>49</v>
      </c>
      <c r="J69" s="96" t="s">
        <v>66</v>
      </c>
      <c r="K69" s="8">
        <v>105.2</v>
      </c>
      <c r="L69" s="8">
        <v>45</v>
      </c>
      <c r="M69" s="8">
        <v>50</v>
      </c>
      <c r="N69" s="8">
        <v>55</v>
      </c>
      <c r="O69" s="101">
        <f>IF(L69&lt;&gt;"",MAX(L69:N69),"")</f>
        <v>55</v>
      </c>
      <c r="P69" s="8">
        <v>70</v>
      </c>
      <c r="Q69" s="8">
        <v>75</v>
      </c>
      <c r="R69" s="8">
        <v>80</v>
      </c>
      <c r="S69" s="101">
        <f>IF(P69&lt;&gt;"",MAX(P69:R69),"")</f>
        <v>80</v>
      </c>
      <c r="T69" s="8">
        <f>IF(O69&lt;&gt;"",SUM(O69,S69),"")</f>
        <v>135</v>
      </c>
      <c r="U69" s="117">
        <v>2</v>
      </c>
      <c r="V69" s="8">
        <f>IF(B69="M",0.75194503,0)</f>
        <v>0.75194503000000001</v>
      </c>
      <c r="W69" s="8">
        <f>IF(B69="F",0.783497476,0)</f>
        <v>0</v>
      </c>
      <c r="X69" s="38">
        <f>MAX(V69:W69)</f>
        <v>0.75194503000000001</v>
      </c>
      <c r="Y69" s="8">
        <f>IF(B69="M",175.508,0)</f>
        <v>175.50800000000001</v>
      </c>
      <c r="Z69" s="8">
        <f>IF(B69="F",153.655,0)</f>
        <v>0</v>
      </c>
      <c r="AA69" s="38">
        <f>MAX(Y69:Z69)</f>
        <v>175.50800000000001</v>
      </c>
      <c r="AB69" s="39">
        <f>LOG10(K69/AA69)</f>
        <v>-0.22228117743238496</v>
      </c>
      <c r="AC69" s="38">
        <f>X69*AB69*AB69</f>
        <v>3.7152793215793428E-2</v>
      </c>
      <c r="AD69" s="39">
        <f>POWER(10,AC69)</f>
        <v>1.0893132674449055</v>
      </c>
      <c r="AE69" s="38">
        <f>IF(K69&gt;AA69,1,0)</f>
        <v>0</v>
      </c>
      <c r="AF69" s="39">
        <f>IF(AE69=0,MAX(AD69:AE69),1)</f>
        <v>1.0893132674449055</v>
      </c>
      <c r="AG69" s="82">
        <f>IF(T69&lt;&gt;"",T69*AF69,"")</f>
        <v>147.05729110506223</v>
      </c>
      <c r="AH69" s="82">
        <f>IF(I69=A$7,0,IF(I69=90,3.571,IF(I69=89,3.559,IF(I69=88,3.54,IF(I69=87,3.508,IF(I69=86,3.458,IF(I69=85,3.386,IF(I69=84,3.288,0))))))))</f>
        <v>0</v>
      </c>
      <c r="AI69" s="82">
        <f>IF(I69=A$7,0,IF(I69=83,3.166,IF(I69=82,3.018,IF(I69=81,2.849,IF(I69=80,2.669,IF(I69=79,2.5,IF(I69=78,2.358,IF(I69=77,2.251,0))))))))</f>
        <v>0</v>
      </c>
      <c r="AJ69" s="82">
        <f>IF(I69=A$7,0,IF(I69=76,2.184,IF(I69=75,2.142,IF(I69=74,2.113,IF(I69=73,2.087,IF(I69=72,2.053,IF(I69=71,2.002,IF(I69=70,1.933,0))))))))</f>
        <v>0</v>
      </c>
      <c r="AK69" s="82">
        <f>IF(I69=A$7,0,IF(I69=69,1.856,IF(I69=68,1.782,IF(I69=67,1.719,IF(I69=66,1.671,IF(I69=65,1.636,IF(I69=64,1.608,IF(I69=63,1.584,0))))))))</f>
        <v>0</v>
      </c>
      <c r="AL69" s="82">
        <f>IF(I69=A$7,0,IF(I69=62,1.561,IF(I69=61,1.536,IF(I69=60,1.509,IF(I69=59,1.48,IF(I69=58,1.449,IF(I69=57,1.417,IF(I69=56,1.384,0))))))))</f>
        <v>0</v>
      </c>
      <c r="AM69" s="82">
        <f>IF(I69=A$7,0,IF(I69=55,1.35,IF(I69=54,1.319,IF(I69=53,1.293,IF(I69=52,1.271,IF(I69=51,1.255,IF(I69=50,1.243,IF(I69=49,1.234,0))))))))</f>
        <v>1.234</v>
      </c>
      <c r="AN69" s="82">
        <f>IF(I69=A$7,0,IF(I69=48,1.226,IF(I69=47,1.217,IF(I69=46,1.207,IF(I69=45,1.195,IF(I69=44,1.183,IF(I69=43,1.17,IF(I69=42,1.158,0))))))))</f>
        <v>0</v>
      </c>
      <c r="AO69" s="82">
        <f>IF(I69=A$7,0,IF(I69=41,1.147,IF(I69=40,1.136,IF(I69=39,1.125,IF(I69=38,1.113,IF(I69=37,1.1,IF(I69=36,1.087,IF(I69=35,1.072,0))))))))</f>
        <v>0</v>
      </c>
      <c r="AP69" s="82">
        <f>IF(I69=A$7,0,IF(I69=36,1.087,IF(I69=35,1.072,0)))</f>
        <v>0</v>
      </c>
      <c r="AQ69" s="82">
        <f>IF(I69=A$7,0,MAX(AH69:AP69))</f>
        <v>1.234</v>
      </c>
      <c r="AR69" s="83" t="str">
        <f>IF(I69=0,"",IF(I69&lt;12,"Y11-",IF(I69&lt;14,"Y12",IF(I69&lt;16,"Y14",IF(I69&lt;18,"Y16",IF(I69&lt;21,"J",IF(I69&lt;35,"",IF(I69&lt;40,"W35",IF(I69&lt;45,"W40",IF(I69&lt;50,"W45",IF(I69&lt;55,"W50",IF(I69&lt;60,"W55",AS69))))))))))))</f>
        <v>W45</v>
      </c>
      <c r="AS69" s="84" t="str">
        <f>IF(I69&lt;65,"W60",IF(I69&lt;70,"W65",IF(I69&lt;75,"W70",IF(I69&lt;80,"W75",IF(I69&lt;85,"W80",IF(I69&lt;90,"W85",""))))))</f>
        <v>W60</v>
      </c>
      <c r="AT69" s="85" t="str">
        <f>IF(I69=0,"",IF(I69&lt;12,"Y11-",IF(I69&lt;14,"Y12",IF(I69&lt;16,"Y14",IF(I69&lt;18,"Y16",IF(I69&lt;21,"J",(IF(I69&lt;35,"",IF(I69&lt;40,"M35",IF(I69&lt;45,"M40",IF(I69&lt;50,"M45",IF(I69&lt;55,"M50",IF(I69&lt;60,"M55",AU69)))))))))))))</f>
        <v>M45</v>
      </c>
      <c r="AU69" s="82" t="str">
        <f>IF(I69&lt;65,"M60",IF(I69&lt;70,"M65",IF(I69&lt;75,"M70",IF(I69&lt;80,"M75",IF(I69&lt;85,"M80",IF(I69&lt;90,"M85",""))))))</f>
        <v>M60</v>
      </c>
      <c r="AV69" s="82">
        <f>IF(AQ69&gt;1,AG69*AQ69," ")</f>
        <v>181.46869722364679</v>
      </c>
    </row>
    <row r="70" spans="1:48" s="36" customFormat="1" ht="12.75" customHeight="1">
      <c r="A70" s="111">
        <v>30</v>
      </c>
      <c r="B70" s="104" t="s">
        <v>51</v>
      </c>
      <c r="C70" s="103">
        <v>172428</v>
      </c>
      <c r="D70" s="8" t="str">
        <f t="shared" si="306"/>
        <v>M35</v>
      </c>
      <c r="E70" s="8">
        <v>109</v>
      </c>
      <c r="F70" s="33" t="s">
        <v>175</v>
      </c>
      <c r="G70" s="33" t="s">
        <v>176</v>
      </c>
      <c r="H70" s="8">
        <v>1984</v>
      </c>
      <c r="I70" s="8">
        <f t="shared" si="307"/>
        <v>38</v>
      </c>
      <c r="J70" s="96" t="s">
        <v>79</v>
      </c>
      <c r="K70" s="8">
        <v>102.5</v>
      </c>
      <c r="L70" s="8">
        <v>-122</v>
      </c>
      <c r="M70" s="8">
        <v>-122</v>
      </c>
      <c r="N70" s="8">
        <v>122</v>
      </c>
      <c r="O70" s="101">
        <v>122</v>
      </c>
      <c r="P70" s="8">
        <v>-140</v>
      </c>
      <c r="Q70" s="8">
        <v>140</v>
      </c>
      <c r="R70" s="8">
        <v>-153</v>
      </c>
      <c r="S70" s="101">
        <f t="shared" si="309"/>
        <v>140</v>
      </c>
      <c r="T70" s="8">
        <f t="shared" si="310"/>
        <v>262</v>
      </c>
      <c r="U70" s="117">
        <v>1</v>
      </c>
      <c r="V70" s="8">
        <f t="shared" si="311"/>
        <v>0.75194503000000001</v>
      </c>
      <c r="W70" s="8">
        <f t="shared" si="312"/>
        <v>0</v>
      </c>
      <c r="X70" s="38">
        <f t="shared" si="313"/>
        <v>0.75194503000000001</v>
      </c>
      <c r="Y70" s="8">
        <f t="shared" si="314"/>
        <v>175.50800000000001</v>
      </c>
      <c r="Z70" s="8">
        <f t="shared" si="315"/>
        <v>0</v>
      </c>
      <c r="AA70" s="38">
        <f t="shared" si="316"/>
        <v>175.50800000000001</v>
      </c>
      <c r="AB70" s="39">
        <f t="shared" si="317"/>
        <v>-0.23357305185833213</v>
      </c>
      <c r="AC70" s="38">
        <f t="shared" si="318"/>
        <v>4.1023391693230792E-2</v>
      </c>
      <c r="AD70" s="39">
        <f t="shared" si="319"/>
        <v>1.0990650349803852</v>
      </c>
      <c r="AE70" s="38">
        <f t="shared" si="320"/>
        <v>0</v>
      </c>
      <c r="AF70" s="39">
        <f t="shared" si="321"/>
        <v>1.0990650349803852</v>
      </c>
      <c r="AG70" s="82">
        <f t="shared" si="322"/>
        <v>287.95503916486092</v>
      </c>
      <c r="AH70" s="82">
        <f t="shared" ref="AH70" si="336">IF(I70=A$7,0,IF(I70=90,3.571,IF(I70=89,3.559,IF(I70=88,3.54,IF(I70=87,3.508,IF(I70=86,3.458,IF(I70=85,3.386,IF(I70=84,3.288,0))))))))</f>
        <v>0</v>
      </c>
      <c r="AI70" s="82">
        <f t="shared" ref="AI70" si="337">IF(I70=A$7,0,IF(I70=83,3.166,IF(I70=82,3.018,IF(I70=81,2.849,IF(I70=80,2.669,IF(I70=79,2.5,IF(I70=78,2.358,IF(I70=77,2.251,0))))))))</f>
        <v>0</v>
      </c>
      <c r="AJ70" s="82">
        <f t="shared" ref="AJ70" si="338">IF(I70=A$7,0,IF(I70=76,2.184,IF(I70=75,2.142,IF(I70=74,2.113,IF(I70=73,2.087,IF(I70=72,2.053,IF(I70=71,2.002,IF(I70=70,1.933,0))))))))</f>
        <v>0</v>
      </c>
      <c r="AK70" s="82">
        <f t="shared" ref="AK70" si="339">IF(I70=A$7,0,IF(I70=69,1.856,IF(I70=68,1.782,IF(I70=67,1.719,IF(I70=66,1.671,IF(I70=65,1.636,IF(I70=64,1.608,IF(I70=63,1.584,0))))))))</f>
        <v>0</v>
      </c>
      <c r="AL70" s="82">
        <f t="shared" ref="AL70" si="340">IF(I70=A$7,0,IF(I70=62,1.561,IF(I70=61,1.536,IF(I70=60,1.509,IF(I70=59,1.48,IF(I70=58,1.449,IF(I70=57,1.417,IF(I70=56,1.384,0))))))))</f>
        <v>0</v>
      </c>
      <c r="AM70" s="82">
        <f t="shared" ref="AM70" si="341">IF(I70=A$7,0,IF(I70=55,1.35,IF(I70=54,1.319,IF(I70=53,1.293,IF(I70=52,1.271,IF(I70=51,1.255,IF(I70=50,1.243,IF(I70=49,1.234,0))))))))</f>
        <v>0</v>
      </c>
      <c r="AN70" s="82">
        <f t="shared" ref="AN70" si="342">IF(I70=A$7,0,IF(I70=48,1.226,IF(I70=47,1.217,IF(I70=46,1.207,IF(I70=45,1.195,IF(I70=44,1.183,IF(I70=43,1.17,IF(I70=42,1.158,0))))))))</f>
        <v>0</v>
      </c>
      <c r="AO70" s="82">
        <f t="shared" ref="AO70" si="343">IF(I70=A$7,0,IF(I70=41,1.147,IF(I70=40,1.136,IF(I70=39,1.125,IF(I70=38,1.113,IF(I70=37,1.1,IF(I70=36,1.087,IF(I70=35,1.072,0))))))))</f>
        <v>1.113</v>
      </c>
      <c r="AP70" s="82">
        <f t="shared" ref="AP70" si="344">IF(I70=A$7,0,IF(I70=36,1.087,IF(I70=35,1.072,0)))</f>
        <v>0</v>
      </c>
      <c r="AQ70" s="82">
        <f t="shared" ref="AQ70" si="345">IF(I70=A$7,0,MAX(AH70:AP70))</f>
        <v>1.113</v>
      </c>
      <c r="AR70" s="83" t="str">
        <f t="shared" si="34"/>
        <v>W35</v>
      </c>
      <c r="AS70" s="84" t="str">
        <f t="shared" si="35"/>
        <v>W60</v>
      </c>
      <c r="AT70" s="85" t="str">
        <f t="shared" si="333"/>
        <v>M35</v>
      </c>
      <c r="AU70" s="82" t="str">
        <f t="shared" si="334"/>
        <v>M60</v>
      </c>
      <c r="AV70" s="82">
        <f t="shared" si="335"/>
        <v>320.49395859049019</v>
      </c>
    </row>
    <row r="71" spans="1:48" s="36" customFormat="1" ht="12.75" customHeight="1">
      <c r="A71" s="111">
        <v>64</v>
      </c>
      <c r="B71" s="104" t="s">
        <v>51</v>
      </c>
      <c r="C71" s="103">
        <v>1019375</v>
      </c>
      <c r="D71" s="8" t="str">
        <f t="shared" si="306"/>
        <v>M50</v>
      </c>
      <c r="E71" s="8" t="s">
        <v>162</v>
      </c>
      <c r="F71" s="33" t="s">
        <v>177</v>
      </c>
      <c r="G71" s="33" t="s">
        <v>178</v>
      </c>
      <c r="H71" s="8">
        <v>1969</v>
      </c>
      <c r="I71" s="8">
        <f t="shared" si="307"/>
        <v>53</v>
      </c>
      <c r="J71" s="96" t="s">
        <v>66</v>
      </c>
      <c r="K71" s="8">
        <v>150.25</v>
      </c>
      <c r="L71" s="8">
        <v>80</v>
      </c>
      <c r="M71" s="8">
        <v>85</v>
      </c>
      <c r="N71" s="8">
        <v>-90</v>
      </c>
      <c r="O71" s="101">
        <f t="shared" si="308"/>
        <v>85</v>
      </c>
      <c r="P71" s="8">
        <v>115</v>
      </c>
      <c r="Q71" s="8">
        <v>120</v>
      </c>
      <c r="R71" s="8">
        <v>126</v>
      </c>
      <c r="S71" s="101">
        <f t="shared" si="309"/>
        <v>126</v>
      </c>
      <c r="T71" s="8">
        <f t="shared" si="310"/>
        <v>211</v>
      </c>
      <c r="U71" s="8">
        <v>1</v>
      </c>
      <c r="V71" s="8">
        <f t="shared" si="311"/>
        <v>0.75194503000000001</v>
      </c>
      <c r="W71" s="8">
        <f t="shared" si="312"/>
        <v>0</v>
      </c>
      <c r="X71" s="38">
        <f t="shared" si="313"/>
        <v>0.75194503000000001</v>
      </c>
      <c r="Y71" s="8">
        <f t="shared" si="314"/>
        <v>175.50800000000001</v>
      </c>
      <c r="Z71" s="8">
        <f t="shared" si="315"/>
        <v>0</v>
      </c>
      <c r="AA71" s="38">
        <f t="shared" si="316"/>
        <v>175.50800000000001</v>
      </c>
      <c r="AB71" s="39">
        <f t="shared" si="317"/>
        <v>-6.7482436575328084E-2</v>
      </c>
      <c r="AC71" s="38">
        <f t="shared" si="318"/>
        <v>3.4242668663575092E-3</v>
      </c>
      <c r="AD71" s="39">
        <f t="shared" si="319"/>
        <v>1.0079158316755019</v>
      </c>
      <c r="AE71" s="38">
        <f t="shared" si="320"/>
        <v>0</v>
      </c>
      <c r="AF71" s="39">
        <f t="shared" si="321"/>
        <v>1.0079158316755019</v>
      </c>
      <c r="AG71" s="82">
        <f t="shared" si="322"/>
        <v>212.6702404835309</v>
      </c>
      <c r="AH71" s="82">
        <f t="shared" ref="AH71:AH73" si="346">IF(I71=A$10,0,IF(I71=90,3.571,IF(I71=89,3.559,IF(I71=88,3.54,IF(I71=87,3.508,IF(I71=86,3.458,IF(I71=85,3.386,IF(I71=84,3.288,0))))))))</f>
        <v>0</v>
      </c>
      <c r="AI71" s="82">
        <f t="shared" ref="AI71:AI73" si="347">IF(I71=A$10,0,IF(I71=83,3.166,IF(I71=82,3.018,IF(I71=81,2.849,IF(I71=80,2.669,IF(I71=79,2.5,IF(I71=78,2.358,IF(I71=77,2.251,0))))))))</f>
        <v>0</v>
      </c>
      <c r="AJ71" s="82">
        <f t="shared" ref="AJ71:AJ73" si="348">IF(I71=A$10,0,IF(I71=76,2.184,IF(I71=75,2.142,IF(I71=74,2.113,IF(I71=73,2.087,IF(I71=72,2.053,IF(I71=71,2.002,IF(I71=70,1.933,0))))))))</f>
        <v>0</v>
      </c>
      <c r="AK71" s="82">
        <f t="shared" ref="AK71:AK73" si="349">IF(I71=A$10,0,IF(I71=69,1.856,IF(I71=68,1.782,IF(I71=67,1.719,IF(I71=66,1.671,IF(I71=65,1.636,IF(I71=64,1.608,IF(I71=63,1.584,0))))))))</f>
        <v>0</v>
      </c>
      <c r="AL71" s="82">
        <f t="shared" ref="AL71:AL73" si="350">IF(I71=A$10,0,IF(I71=62,1.561,IF(I71=61,1.536,IF(I71=60,1.509,IF(I71=59,1.48,IF(I71=58,1.449,IF(I71=57,1.417,IF(I71=56,1.384,0))))))))</f>
        <v>0</v>
      </c>
      <c r="AM71" s="82">
        <f t="shared" ref="AM71:AM73" si="351">IF(I71=A$10,0,IF(I71=55,1.35,IF(I71=54,1.319,IF(I71=53,1.293,IF(I71=52,1.271,IF(I71=51,1.255,IF(I71=50,1.243,IF(I71=49,1.234,0))))))))</f>
        <v>1.2929999999999999</v>
      </c>
      <c r="AN71" s="82">
        <f t="shared" ref="AN71:AN73" si="352">IF(I71=A$10,0,IF(I71=48,1.226,IF(I71=47,1.217,IF(I71=46,1.207,IF(I71=45,1.195,IF(I71=44,1.183,IF(I71=43,1.17,IF(I71=42,1.158,0))))))))</f>
        <v>0</v>
      </c>
      <c r="AO71" s="82">
        <f t="shared" ref="AO71:AO73" si="353">IF(I71=A$10,0,IF(I71=41,1.147,IF(I71=40,1.136,IF(I71=39,1.125,IF(I71=38,1.113,IF(I71=37,1.1,IF(I71=36,1.087,IF(I71=35,1.072,0))))))))</f>
        <v>0</v>
      </c>
      <c r="AP71" s="82">
        <f t="shared" ref="AP71:AP73" si="354">IF(I71=A$10,0,IF(I71=36,1.087,IF(I71=35,1.072,0)))</f>
        <v>0</v>
      </c>
      <c r="AQ71" s="82">
        <f t="shared" ref="AQ71:AQ73" si="355">IF(I71=A$10,0,MAX(AH71:AP71))</f>
        <v>1.2929999999999999</v>
      </c>
      <c r="AR71" s="83" t="str">
        <f t="shared" ref="AR71:AR104" si="356">IF(I71=0,"",IF(I71&lt;12,"Y11-",IF(I71&lt;14,"Y12",IF(I71&lt;16,"Y14",IF(I71&lt;18,"Y16",IF(I71&lt;21,"J",IF(I71&lt;35,"",IF(I71&lt;40,"W35",IF(I71&lt;45,"W40",IF(I71&lt;50,"W45",IF(I71&lt;55,"W50",IF(I71&lt;60,"W55",AS71))))))))))))</f>
        <v>W50</v>
      </c>
      <c r="AS71" s="84" t="str">
        <f t="shared" ref="AS71:AS104" si="357">IF(I71&lt;65,"W60",IF(I71&lt;70,"W65",IF(I71&lt;75,"W70",IF(I71&lt;80,"W75",IF(I71&lt;85,"W80",IF(I71&lt;90,"W85",""))))))</f>
        <v>W60</v>
      </c>
      <c r="AT71" s="85" t="str">
        <f t="shared" si="333"/>
        <v>M50</v>
      </c>
      <c r="AU71" s="82" t="str">
        <f t="shared" si="334"/>
        <v>M60</v>
      </c>
      <c r="AV71" s="82">
        <f t="shared" si="335"/>
        <v>274.98262094520544</v>
      </c>
    </row>
    <row r="72" spans="1:48" s="36" customFormat="1" ht="12.75" customHeight="1">
      <c r="A72" s="105"/>
      <c r="B72" s="8"/>
      <c r="C72" s="8"/>
      <c r="D72" s="8" t="str">
        <f t="shared" si="306"/>
        <v/>
      </c>
      <c r="E72" s="8"/>
      <c r="F72" s="33"/>
      <c r="G72" s="33"/>
      <c r="H72" s="8"/>
      <c r="I72" s="8" t="str">
        <f t="shared" si="307"/>
        <v/>
      </c>
      <c r="J72" s="96"/>
      <c r="K72" s="8"/>
      <c r="L72" s="8"/>
      <c r="M72" s="8"/>
      <c r="N72" s="8"/>
      <c r="O72" s="8" t="str">
        <f t="shared" si="308"/>
        <v/>
      </c>
      <c r="P72" s="8"/>
      <c r="Q72" s="8"/>
      <c r="R72" s="8"/>
      <c r="S72" s="8" t="str">
        <f t="shared" si="309"/>
        <v/>
      </c>
      <c r="T72" s="8" t="str">
        <f t="shared" si="310"/>
        <v/>
      </c>
      <c r="U72" s="8"/>
      <c r="V72" s="8">
        <f t="shared" si="311"/>
        <v>0</v>
      </c>
      <c r="W72" s="8">
        <f t="shared" si="312"/>
        <v>0</v>
      </c>
      <c r="X72" s="38">
        <f t="shared" si="313"/>
        <v>0</v>
      </c>
      <c r="Y72" s="8">
        <f t="shared" si="314"/>
        <v>0</v>
      </c>
      <c r="Z72" s="8">
        <f t="shared" si="315"/>
        <v>0</v>
      </c>
      <c r="AA72" s="38">
        <f t="shared" si="316"/>
        <v>0</v>
      </c>
      <c r="AB72" s="39" t="e">
        <f t="shared" si="317"/>
        <v>#DIV/0!</v>
      </c>
      <c r="AC72" s="38" t="e">
        <f t="shared" si="318"/>
        <v>#DIV/0!</v>
      </c>
      <c r="AD72" s="39" t="e">
        <f t="shared" si="319"/>
        <v>#DIV/0!</v>
      </c>
      <c r="AE72" s="38">
        <f t="shared" si="320"/>
        <v>0</v>
      </c>
      <c r="AF72" s="39" t="e">
        <f t="shared" si="321"/>
        <v>#DIV/0!</v>
      </c>
      <c r="AG72" s="82" t="str">
        <f t="shared" si="322"/>
        <v/>
      </c>
      <c r="AH72" s="82">
        <f t="shared" si="346"/>
        <v>0</v>
      </c>
      <c r="AI72" s="82">
        <f t="shared" si="347"/>
        <v>0</v>
      </c>
      <c r="AJ72" s="82">
        <f t="shared" si="348"/>
        <v>0</v>
      </c>
      <c r="AK72" s="82">
        <f t="shared" si="349"/>
        <v>0</v>
      </c>
      <c r="AL72" s="82">
        <f t="shared" si="350"/>
        <v>0</v>
      </c>
      <c r="AM72" s="82">
        <f t="shared" si="351"/>
        <v>0</v>
      </c>
      <c r="AN72" s="82">
        <f t="shared" si="352"/>
        <v>0</v>
      </c>
      <c r="AO72" s="82">
        <f t="shared" si="353"/>
        <v>0</v>
      </c>
      <c r="AP72" s="82">
        <f t="shared" si="354"/>
        <v>0</v>
      </c>
      <c r="AQ72" s="82">
        <f t="shared" si="355"/>
        <v>0</v>
      </c>
      <c r="AR72" s="83" t="str">
        <f t="shared" si="356"/>
        <v/>
      </c>
      <c r="AS72" s="84" t="str">
        <f t="shared" si="357"/>
        <v/>
      </c>
      <c r="AT72" s="85" t="str">
        <f t="shared" si="333"/>
        <v/>
      </c>
      <c r="AU72" s="82" t="str">
        <f t="shared" si="334"/>
        <v/>
      </c>
      <c r="AV72" s="82" t="str">
        <f t="shared" si="335"/>
        <v xml:space="preserve"> </v>
      </c>
    </row>
    <row r="73" spans="1:48" s="36" customFormat="1" ht="12.75" customHeight="1">
      <c r="A73" s="8"/>
      <c r="B73" s="8"/>
      <c r="C73" s="8"/>
      <c r="D73" s="8" t="str">
        <f t="shared" si="306"/>
        <v/>
      </c>
      <c r="E73" s="8"/>
      <c r="F73" s="33"/>
      <c r="G73" s="33"/>
      <c r="H73" s="8"/>
      <c r="I73" s="8" t="str">
        <f t="shared" si="307"/>
        <v/>
      </c>
      <c r="J73" s="96"/>
      <c r="K73" s="8"/>
      <c r="L73" s="8"/>
      <c r="M73" s="8"/>
      <c r="N73" s="8"/>
      <c r="O73" s="8" t="str">
        <f t="shared" si="308"/>
        <v/>
      </c>
      <c r="P73" s="8"/>
      <c r="Q73" s="8"/>
      <c r="R73" s="8"/>
      <c r="S73" s="8" t="str">
        <f t="shared" si="309"/>
        <v/>
      </c>
      <c r="T73" s="8" t="str">
        <f t="shared" si="310"/>
        <v/>
      </c>
      <c r="U73" s="8"/>
      <c r="V73" s="8">
        <f t="shared" si="311"/>
        <v>0</v>
      </c>
      <c r="W73" s="8">
        <f t="shared" si="312"/>
        <v>0</v>
      </c>
      <c r="X73" s="38">
        <f t="shared" si="313"/>
        <v>0</v>
      </c>
      <c r="Y73" s="8">
        <f t="shared" si="314"/>
        <v>0</v>
      </c>
      <c r="Z73" s="8">
        <f t="shared" si="315"/>
        <v>0</v>
      </c>
      <c r="AA73" s="38">
        <f t="shared" si="316"/>
        <v>0</v>
      </c>
      <c r="AB73" s="39" t="e">
        <f t="shared" si="317"/>
        <v>#DIV/0!</v>
      </c>
      <c r="AC73" s="38" t="e">
        <f t="shared" si="318"/>
        <v>#DIV/0!</v>
      </c>
      <c r="AD73" s="39" t="e">
        <f t="shared" si="319"/>
        <v>#DIV/0!</v>
      </c>
      <c r="AE73" s="38">
        <f t="shared" si="320"/>
        <v>0</v>
      </c>
      <c r="AF73" s="39" t="e">
        <f t="shared" si="321"/>
        <v>#DIV/0!</v>
      </c>
      <c r="AG73" s="82" t="str">
        <f t="shared" si="322"/>
        <v/>
      </c>
      <c r="AH73" s="82">
        <f t="shared" si="346"/>
        <v>0</v>
      </c>
      <c r="AI73" s="82">
        <f t="shared" si="347"/>
        <v>0</v>
      </c>
      <c r="AJ73" s="82">
        <f t="shared" si="348"/>
        <v>0</v>
      </c>
      <c r="AK73" s="82">
        <f t="shared" si="349"/>
        <v>0</v>
      </c>
      <c r="AL73" s="82">
        <f t="shared" si="350"/>
        <v>0</v>
      </c>
      <c r="AM73" s="82">
        <f t="shared" si="351"/>
        <v>0</v>
      </c>
      <c r="AN73" s="82">
        <f t="shared" si="352"/>
        <v>0</v>
      </c>
      <c r="AO73" s="82">
        <f t="shared" si="353"/>
        <v>0</v>
      </c>
      <c r="AP73" s="82">
        <f t="shared" si="354"/>
        <v>0</v>
      </c>
      <c r="AQ73" s="82">
        <f t="shared" si="355"/>
        <v>0</v>
      </c>
      <c r="AR73" s="83" t="str">
        <f t="shared" si="356"/>
        <v/>
      </c>
      <c r="AS73" s="84" t="str">
        <f t="shared" si="357"/>
        <v/>
      </c>
      <c r="AT73" s="85" t="str">
        <f t="shared" si="333"/>
        <v/>
      </c>
      <c r="AU73" s="82" t="str">
        <f t="shared" si="334"/>
        <v/>
      </c>
      <c r="AV73" s="82" t="str">
        <f t="shared" si="335"/>
        <v xml:space="preserve"> </v>
      </c>
    </row>
    <row r="74" spans="1:48" s="36" customFormat="1" ht="12.75" customHeight="1">
      <c r="A74" s="8"/>
      <c r="B74" s="8"/>
      <c r="C74" s="8"/>
      <c r="D74" s="8" t="str">
        <f t="shared" si="306"/>
        <v/>
      </c>
      <c r="E74" s="8"/>
      <c r="F74" s="33"/>
      <c r="G74" s="33"/>
      <c r="H74" s="8"/>
      <c r="I74" s="8" t="str">
        <f t="shared" si="307"/>
        <v/>
      </c>
      <c r="J74" s="96"/>
      <c r="K74" s="8"/>
      <c r="L74" s="8"/>
      <c r="M74" s="8"/>
      <c r="N74" s="8"/>
      <c r="O74" s="8" t="str">
        <f t="shared" si="308"/>
        <v/>
      </c>
      <c r="P74" s="8"/>
      <c r="Q74" s="8"/>
      <c r="R74" s="8"/>
      <c r="S74" s="8" t="str">
        <f t="shared" si="309"/>
        <v/>
      </c>
      <c r="T74" s="8" t="str">
        <f t="shared" si="310"/>
        <v/>
      </c>
      <c r="U74" s="117"/>
      <c r="V74" s="8">
        <f t="shared" si="311"/>
        <v>0</v>
      </c>
      <c r="W74" s="8">
        <f t="shared" si="312"/>
        <v>0</v>
      </c>
      <c r="X74" s="38">
        <f t="shared" si="313"/>
        <v>0</v>
      </c>
      <c r="Y74" s="8">
        <f t="shared" si="314"/>
        <v>0</v>
      </c>
      <c r="Z74" s="8">
        <f t="shared" si="315"/>
        <v>0</v>
      </c>
      <c r="AA74" s="38">
        <f t="shared" si="316"/>
        <v>0</v>
      </c>
      <c r="AB74" s="39" t="e">
        <f t="shared" si="317"/>
        <v>#DIV/0!</v>
      </c>
      <c r="AC74" s="38" t="e">
        <f t="shared" si="318"/>
        <v>#DIV/0!</v>
      </c>
      <c r="AD74" s="39" t="e">
        <f t="shared" si="319"/>
        <v>#DIV/0!</v>
      </c>
      <c r="AE74" s="38">
        <f t="shared" si="320"/>
        <v>0</v>
      </c>
      <c r="AF74" s="39" t="e">
        <f t="shared" si="321"/>
        <v>#DIV/0!</v>
      </c>
      <c r="AG74" s="82" t="str">
        <f t="shared" si="322"/>
        <v/>
      </c>
      <c r="AH74" s="82">
        <f t="shared" ref="AH74" si="358">IF(I74=A$7,0,IF(I74=90,3.571,IF(I74=89,3.559,IF(I74=88,3.54,IF(I74=87,3.508,IF(I74=86,3.458,IF(I74=85,3.386,IF(I74=84,3.288,0))))))))</f>
        <v>0</v>
      </c>
      <c r="AI74" s="82">
        <f t="shared" ref="AI74" si="359">IF(I74=A$7,0,IF(I74=83,3.166,IF(I74=82,3.018,IF(I74=81,2.849,IF(I74=80,2.669,IF(I74=79,2.5,IF(I74=78,2.358,IF(I74=77,2.251,0))))))))</f>
        <v>0</v>
      </c>
      <c r="AJ74" s="82">
        <f t="shared" ref="AJ74" si="360">IF(I74=A$7,0,IF(I74=76,2.184,IF(I74=75,2.142,IF(I74=74,2.113,IF(I74=73,2.087,IF(I74=72,2.053,IF(I74=71,2.002,IF(I74=70,1.933,0))))))))</f>
        <v>0</v>
      </c>
      <c r="AK74" s="82">
        <f t="shared" ref="AK74" si="361">IF(I74=A$7,0,IF(I74=69,1.856,IF(I74=68,1.782,IF(I74=67,1.719,IF(I74=66,1.671,IF(I74=65,1.636,IF(I74=64,1.608,IF(I74=63,1.584,0))))))))</f>
        <v>0</v>
      </c>
      <c r="AL74" s="82">
        <f t="shared" ref="AL74" si="362">IF(I74=A$7,0,IF(I74=62,1.561,IF(I74=61,1.536,IF(I74=60,1.509,IF(I74=59,1.48,IF(I74=58,1.449,IF(I74=57,1.417,IF(I74=56,1.384,0))))))))</f>
        <v>0</v>
      </c>
      <c r="AM74" s="82">
        <f t="shared" ref="AM74" si="363">IF(I74=A$7,0,IF(I74=55,1.35,IF(I74=54,1.319,IF(I74=53,1.293,IF(I74=52,1.271,IF(I74=51,1.255,IF(I74=50,1.243,IF(I74=49,1.234,0))))))))</f>
        <v>0</v>
      </c>
      <c r="AN74" s="82">
        <f t="shared" ref="AN74" si="364">IF(I74=A$7,0,IF(I74=48,1.226,IF(I74=47,1.217,IF(I74=46,1.207,IF(I74=45,1.195,IF(I74=44,1.183,IF(I74=43,1.17,IF(I74=42,1.158,0))))))))</f>
        <v>0</v>
      </c>
      <c r="AO74" s="82">
        <f t="shared" ref="AO74" si="365">IF(I74=A$7,0,IF(I74=41,1.147,IF(I74=40,1.136,IF(I74=39,1.125,IF(I74=38,1.113,IF(I74=37,1.1,IF(I74=36,1.087,IF(I74=35,1.072,0))))))))</f>
        <v>0</v>
      </c>
      <c r="AP74" s="82">
        <f t="shared" ref="AP74" si="366">IF(I74=A$7,0,IF(I74=36,1.087,IF(I74=35,1.072,0)))</f>
        <v>0</v>
      </c>
      <c r="AQ74" s="82">
        <f t="shared" ref="AQ74" si="367">IF(I74=A$7,0,MAX(AH74:AP74))</f>
        <v>0</v>
      </c>
      <c r="AR74" s="83" t="str">
        <f t="shared" si="356"/>
        <v/>
      </c>
      <c r="AS74" s="84" t="str">
        <f t="shared" si="357"/>
        <v/>
      </c>
      <c r="AT74" s="85" t="str">
        <f t="shared" si="333"/>
        <v/>
      </c>
      <c r="AU74" s="82" t="str">
        <f t="shared" si="334"/>
        <v/>
      </c>
      <c r="AV74" s="82" t="str">
        <f t="shared" si="335"/>
        <v xml:space="preserve"> </v>
      </c>
    </row>
    <row r="75" spans="1:48" s="36" customFormat="1" ht="12.75" customHeight="1">
      <c r="A75" s="8"/>
      <c r="B75" s="8"/>
      <c r="C75" s="8"/>
      <c r="D75" s="8" t="str">
        <f t="shared" si="306"/>
        <v/>
      </c>
      <c r="E75" s="8"/>
      <c r="F75" s="33"/>
      <c r="G75" s="33"/>
      <c r="H75" s="8"/>
      <c r="I75" s="8" t="str">
        <f t="shared" si="307"/>
        <v/>
      </c>
      <c r="J75" s="96"/>
      <c r="K75" s="8"/>
      <c r="L75" s="8"/>
      <c r="M75" s="8"/>
      <c r="N75" s="8"/>
      <c r="O75" s="8" t="str">
        <f t="shared" si="308"/>
        <v/>
      </c>
      <c r="P75" s="8"/>
      <c r="Q75" s="8"/>
      <c r="R75" s="8"/>
      <c r="S75" s="8" t="str">
        <f t="shared" si="309"/>
        <v/>
      </c>
      <c r="T75" s="8" t="str">
        <f t="shared" si="310"/>
        <v/>
      </c>
      <c r="U75" s="8"/>
      <c r="V75" s="8">
        <f t="shared" si="311"/>
        <v>0</v>
      </c>
      <c r="W75" s="8">
        <f t="shared" si="312"/>
        <v>0</v>
      </c>
      <c r="X75" s="38">
        <f t="shared" si="313"/>
        <v>0</v>
      </c>
      <c r="Y75" s="8">
        <f t="shared" si="314"/>
        <v>0</v>
      </c>
      <c r="Z75" s="8">
        <f t="shared" si="315"/>
        <v>0</v>
      </c>
      <c r="AA75" s="38">
        <f t="shared" si="316"/>
        <v>0</v>
      </c>
      <c r="AB75" s="39" t="e">
        <f t="shared" si="317"/>
        <v>#DIV/0!</v>
      </c>
      <c r="AC75" s="38" t="e">
        <f t="shared" si="318"/>
        <v>#DIV/0!</v>
      </c>
      <c r="AD75" s="39" t="e">
        <f t="shared" si="319"/>
        <v>#DIV/0!</v>
      </c>
      <c r="AE75" s="38">
        <f t="shared" si="320"/>
        <v>0</v>
      </c>
      <c r="AF75" s="39" t="e">
        <f t="shared" si="321"/>
        <v>#DIV/0!</v>
      </c>
      <c r="AG75" s="82" t="str">
        <f t="shared" si="322"/>
        <v/>
      </c>
      <c r="AH75" s="82">
        <f t="shared" ref="AH75:AH77" si="368">IF(I75=A$10,0,IF(I75=90,3.571,IF(I75=89,3.559,IF(I75=88,3.54,IF(I75=87,3.508,IF(I75=86,3.458,IF(I75=85,3.386,IF(I75=84,3.288,0))))))))</f>
        <v>0</v>
      </c>
      <c r="AI75" s="82">
        <f t="shared" ref="AI75:AI77" si="369">IF(I75=A$10,0,IF(I75=83,3.166,IF(I75=82,3.018,IF(I75=81,2.849,IF(I75=80,2.669,IF(I75=79,2.5,IF(I75=78,2.358,IF(I75=77,2.251,0))))))))</f>
        <v>0</v>
      </c>
      <c r="AJ75" s="82">
        <f t="shared" ref="AJ75:AJ77" si="370">IF(I75=A$10,0,IF(I75=76,2.184,IF(I75=75,2.142,IF(I75=74,2.113,IF(I75=73,2.087,IF(I75=72,2.053,IF(I75=71,2.002,IF(I75=70,1.933,0))))))))</f>
        <v>0</v>
      </c>
      <c r="AK75" s="82">
        <f t="shared" ref="AK75:AK77" si="371">IF(I75=A$10,0,IF(I75=69,1.856,IF(I75=68,1.782,IF(I75=67,1.719,IF(I75=66,1.671,IF(I75=65,1.636,IF(I75=64,1.608,IF(I75=63,1.584,0))))))))</f>
        <v>0</v>
      </c>
      <c r="AL75" s="82">
        <f t="shared" ref="AL75:AL77" si="372">IF(I75=A$10,0,IF(I75=62,1.561,IF(I75=61,1.536,IF(I75=60,1.509,IF(I75=59,1.48,IF(I75=58,1.449,IF(I75=57,1.417,IF(I75=56,1.384,0))))))))</f>
        <v>0</v>
      </c>
      <c r="AM75" s="82">
        <f t="shared" ref="AM75:AM77" si="373">IF(I75=A$10,0,IF(I75=55,1.35,IF(I75=54,1.319,IF(I75=53,1.293,IF(I75=52,1.271,IF(I75=51,1.255,IF(I75=50,1.243,IF(I75=49,1.234,0))))))))</f>
        <v>0</v>
      </c>
      <c r="AN75" s="82">
        <f t="shared" ref="AN75:AN77" si="374">IF(I75=A$10,0,IF(I75=48,1.226,IF(I75=47,1.217,IF(I75=46,1.207,IF(I75=45,1.195,IF(I75=44,1.183,IF(I75=43,1.17,IF(I75=42,1.158,0))))))))</f>
        <v>0</v>
      </c>
      <c r="AO75" s="82">
        <f t="shared" ref="AO75:AO77" si="375">IF(I75=A$10,0,IF(I75=41,1.147,IF(I75=40,1.136,IF(I75=39,1.125,IF(I75=38,1.113,IF(I75=37,1.1,IF(I75=36,1.087,IF(I75=35,1.072,0))))))))</f>
        <v>0</v>
      </c>
      <c r="AP75" s="82">
        <f t="shared" ref="AP75:AP77" si="376">IF(I75=A$10,0,IF(I75=36,1.087,IF(I75=35,1.072,0)))</f>
        <v>0</v>
      </c>
      <c r="AQ75" s="82">
        <f t="shared" ref="AQ75:AQ77" si="377">IF(I75=A$10,0,MAX(AH75:AP75))</f>
        <v>0</v>
      </c>
      <c r="AR75" s="83" t="str">
        <f t="shared" si="356"/>
        <v/>
      </c>
      <c r="AS75" s="84" t="str">
        <f t="shared" si="357"/>
        <v/>
      </c>
      <c r="AT75" s="85" t="str">
        <f t="shared" si="333"/>
        <v/>
      </c>
      <c r="AU75" s="82" t="str">
        <f t="shared" si="334"/>
        <v/>
      </c>
      <c r="AV75" s="82" t="str">
        <f t="shared" si="335"/>
        <v xml:space="preserve"> </v>
      </c>
    </row>
    <row r="76" spans="1:48" s="36" customFormat="1" ht="12.75" customHeight="1">
      <c r="A76" s="8"/>
      <c r="B76" s="8"/>
      <c r="C76" s="8"/>
      <c r="D76" s="8" t="str">
        <f t="shared" si="306"/>
        <v/>
      </c>
      <c r="E76" s="8"/>
      <c r="F76" s="33"/>
      <c r="G76" s="33"/>
      <c r="H76" s="8"/>
      <c r="I76" s="8" t="str">
        <f t="shared" si="307"/>
        <v/>
      </c>
      <c r="J76" s="96"/>
      <c r="K76" s="8"/>
      <c r="L76" s="8"/>
      <c r="M76" s="8"/>
      <c r="N76" s="8"/>
      <c r="O76" s="8" t="str">
        <f t="shared" si="308"/>
        <v/>
      </c>
      <c r="P76" s="8"/>
      <c r="Q76" s="8"/>
      <c r="R76" s="8"/>
      <c r="S76" s="8" t="str">
        <f t="shared" si="309"/>
        <v/>
      </c>
      <c r="T76" s="8" t="str">
        <f t="shared" si="310"/>
        <v/>
      </c>
      <c r="U76" s="8"/>
      <c r="V76" s="8">
        <f t="shared" si="311"/>
        <v>0</v>
      </c>
      <c r="W76" s="8">
        <f t="shared" si="312"/>
        <v>0</v>
      </c>
      <c r="X76" s="38">
        <f t="shared" si="313"/>
        <v>0</v>
      </c>
      <c r="Y76" s="8">
        <f t="shared" si="314"/>
        <v>0</v>
      </c>
      <c r="Z76" s="8">
        <f t="shared" si="315"/>
        <v>0</v>
      </c>
      <c r="AA76" s="38">
        <f t="shared" si="316"/>
        <v>0</v>
      </c>
      <c r="AB76" s="39" t="e">
        <f t="shared" si="317"/>
        <v>#DIV/0!</v>
      </c>
      <c r="AC76" s="38" t="e">
        <f t="shared" si="318"/>
        <v>#DIV/0!</v>
      </c>
      <c r="AD76" s="39" t="e">
        <f t="shared" si="319"/>
        <v>#DIV/0!</v>
      </c>
      <c r="AE76" s="38">
        <f t="shared" si="320"/>
        <v>0</v>
      </c>
      <c r="AF76" s="39" t="e">
        <f t="shared" si="321"/>
        <v>#DIV/0!</v>
      </c>
      <c r="AG76" s="82" t="str">
        <f t="shared" si="322"/>
        <v/>
      </c>
      <c r="AH76" s="82">
        <f t="shared" si="368"/>
        <v>0</v>
      </c>
      <c r="AI76" s="82">
        <f t="shared" si="369"/>
        <v>0</v>
      </c>
      <c r="AJ76" s="82">
        <f t="shared" si="370"/>
        <v>0</v>
      </c>
      <c r="AK76" s="82">
        <f t="shared" si="371"/>
        <v>0</v>
      </c>
      <c r="AL76" s="82">
        <f t="shared" si="372"/>
        <v>0</v>
      </c>
      <c r="AM76" s="82">
        <f t="shared" si="373"/>
        <v>0</v>
      </c>
      <c r="AN76" s="82">
        <f t="shared" si="374"/>
        <v>0</v>
      </c>
      <c r="AO76" s="82">
        <f t="shared" si="375"/>
        <v>0</v>
      </c>
      <c r="AP76" s="82">
        <f t="shared" si="376"/>
        <v>0</v>
      </c>
      <c r="AQ76" s="82">
        <f t="shared" si="377"/>
        <v>0</v>
      </c>
      <c r="AR76" s="83" t="str">
        <f t="shared" si="356"/>
        <v/>
      </c>
      <c r="AS76" s="84" t="str">
        <f t="shared" si="357"/>
        <v/>
      </c>
      <c r="AT76" s="85" t="str">
        <f t="shared" si="333"/>
        <v/>
      </c>
      <c r="AU76" s="82" t="str">
        <f t="shared" si="334"/>
        <v/>
      </c>
      <c r="AV76" s="82" t="str">
        <f t="shared" si="335"/>
        <v xml:space="preserve"> </v>
      </c>
    </row>
    <row r="77" spans="1:48" s="36" customFormat="1" ht="12.75" customHeight="1">
      <c r="A77" s="8"/>
      <c r="B77" s="8"/>
      <c r="C77" s="8"/>
      <c r="D77" s="8" t="str">
        <f t="shared" si="306"/>
        <v/>
      </c>
      <c r="E77" s="8"/>
      <c r="F77" s="33"/>
      <c r="G77" s="33"/>
      <c r="H77" s="8"/>
      <c r="I77" s="8" t="str">
        <f t="shared" si="307"/>
        <v/>
      </c>
      <c r="J77" s="96"/>
      <c r="K77" s="8"/>
      <c r="L77" s="8"/>
      <c r="M77" s="8"/>
      <c r="N77" s="8"/>
      <c r="O77" s="8" t="str">
        <f t="shared" si="308"/>
        <v/>
      </c>
      <c r="P77" s="8"/>
      <c r="Q77" s="8"/>
      <c r="R77" s="8"/>
      <c r="S77" s="8" t="str">
        <f t="shared" si="309"/>
        <v/>
      </c>
      <c r="T77" s="8" t="str">
        <f t="shared" si="310"/>
        <v/>
      </c>
      <c r="U77" s="8"/>
      <c r="V77" s="8">
        <f t="shared" si="311"/>
        <v>0</v>
      </c>
      <c r="W77" s="8">
        <f t="shared" si="312"/>
        <v>0</v>
      </c>
      <c r="X77" s="38">
        <f t="shared" si="313"/>
        <v>0</v>
      </c>
      <c r="Y77" s="8">
        <f t="shared" si="314"/>
        <v>0</v>
      </c>
      <c r="Z77" s="8">
        <f t="shared" si="315"/>
        <v>0</v>
      </c>
      <c r="AA77" s="38">
        <f t="shared" si="316"/>
        <v>0</v>
      </c>
      <c r="AB77" s="39" t="e">
        <f t="shared" si="317"/>
        <v>#DIV/0!</v>
      </c>
      <c r="AC77" s="38" t="e">
        <f t="shared" si="318"/>
        <v>#DIV/0!</v>
      </c>
      <c r="AD77" s="39" t="e">
        <f t="shared" si="319"/>
        <v>#DIV/0!</v>
      </c>
      <c r="AE77" s="38">
        <f t="shared" si="320"/>
        <v>0</v>
      </c>
      <c r="AF77" s="39" t="e">
        <f t="shared" si="321"/>
        <v>#DIV/0!</v>
      </c>
      <c r="AG77" s="82" t="str">
        <f t="shared" si="322"/>
        <v/>
      </c>
      <c r="AH77" s="82">
        <f t="shared" si="368"/>
        <v>0</v>
      </c>
      <c r="AI77" s="82">
        <f t="shared" si="369"/>
        <v>0</v>
      </c>
      <c r="AJ77" s="82">
        <f t="shared" si="370"/>
        <v>0</v>
      </c>
      <c r="AK77" s="82">
        <f t="shared" si="371"/>
        <v>0</v>
      </c>
      <c r="AL77" s="82">
        <f t="shared" si="372"/>
        <v>0</v>
      </c>
      <c r="AM77" s="82">
        <f t="shared" si="373"/>
        <v>0</v>
      </c>
      <c r="AN77" s="82">
        <f t="shared" si="374"/>
        <v>0</v>
      </c>
      <c r="AO77" s="82">
        <f t="shared" si="375"/>
        <v>0</v>
      </c>
      <c r="AP77" s="82">
        <f t="shared" si="376"/>
        <v>0</v>
      </c>
      <c r="AQ77" s="82">
        <f t="shared" si="377"/>
        <v>0</v>
      </c>
      <c r="AR77" s="83" t="str">
        <f t="shared" si="356"/>
        <v/>
      </c>
      <c r="AS77" s="84" t="str">
        <f t="shared" si="357"/>
        <v/>
      </c>
      <c r="AT77" s="85" t="str">
        <f t="shared" si="333"/>
        <v/>
      </c>
      <c r="AU77" s="82" t="str">
        <f t="shared" si="334"/>
        <v/>
      </c>
      <c r="AV77" s="82" t="str">
        <f t="shared" si="335"/>
        <v xml:space="preserve"> </v>
      </c>
    </row>
    <row r="78" spans="1:48" s="36" customFormat="1" ht="12.75" customHeight="1">
      <c r="A78" s="8"/>
      <c r="B78" s="8"/>
      <c r="C78" s="8"/>
      <c r="D78" s="8" t="str">
        <f t="shared" si="306"/>
        <v/>
      </c>
      <c r="E78" s="8"/>
      <c r="F78" s="33"/>
      <c r="G78" s="33"/>
      <c r="H78" s="8"/>
      <c r="I78" s="8" t="str">
        <f t="shared" si="307"/>
        <v/>
      </c>
      <c r="J78" s="96"/>
      <c r="K78" s="8"/>
      <c r="L78" s="8"/>
      <c r="M78" s="8"/>
      <c r="N78" s="8"/>
      <c r="O78" s="8" t="str">
        <f t="shared" si="308"/>
        <v/>
      </c>
      <c r="P78" s="8"/>
      <c r="Q78" s="8"/>
      <c r="R78" s="8"/>
      <c r="S78" s="8" t="str">
        <f t="shared" si="309"/>
        <v/>
      </c>
      <c r="T78" s="8" t="str">
        <f t="shared" si="310"/>
        <v/>
      </c>
      <c r="U78" s="117"/>
      <c r="V78" s="8">
        <f t="shared" si="311"/>
        <v>0</v>
      </c>
      <c r="W78" s="8">
        <f t="shared" si="312"/>
        <v>0</v>
      </c>
      <c r="X78" s="38">
        <f t="shared" si="313"/>
        <v>0</v>
      </c>
      <c r="Y78" s="8">
        <f t="shared" si="314"/>
        <v>0</v>
      </c>
      <c r="Z78" s="8">
        <f t="shared" si="315"/>
        <v>0</v>
      </c>
      <c r="AA78" s="38">
        <f t="shared" si="316"/>
        <v>0</v>
      </c>
      <c r="AB78" s="39" t="e">
        <f t="shared" si="317"/>
        <v>#DIV/0!</v>
      </c>
      <c r="AC78" s="38" t="e">
        <f t="shared" si="318"/>
        <v>#DIV/0!</v>
      </c>
      <c r="AD78" s="39" t="e">
        <f t="shared" si="319"/>
        <v>#DIV/0!</v>
      </c>
      <c r="AE78" s="38">
        <f t="shared" si="320"/>
        <v>0</v>
      </c>
      <c r="AF78" s="39" t="e">
        <f t="shared" si="321"/>
        <v>#DIV/0!</v>
      </c>
      <c r="AG78" s="82" t="str">
        <f t="shared" si="322"/>
        <v/>
      </c>
      <c r="AH78" s="82">
        <f t="shared" ref="AH78" si="378">IF(I78=A$7,0,IF(I78=90,3.571,IF(I78=89,3.559,IF(I78=88,3.54,IF(I78=87,3.508,IF(I78=86,3.458,IF(I78=85,3.386,IF(I78=84,3.288,0))))))))</f>
        <v>0</v>
      </c>
      <c r="AI78" s="82">
        <f t="shared" ref="AI78" si="379">IF(I78=A$7,0,IF(I78=83,3.166,IF(I78=82,3.018,IF(I78=81,2.849,IF(I78=80,2.669,IF(I78=79,2.5,IF(I78=78,2.358,IF(I78=77,2.251,0))))))))</f>
        <v>0</v>
      </c>
      <c r="AJ78" s="82">
        <f t="shared" ref="AJ78" si="380">IF(I78=A$7,0,IF(I78=76,2.184,IF(I78=75,2.142,IF(I78=74,2.113,IF(I78=73,2.087,IF(I78=72,2.053,IF(I78=71,2.002,IF(I78=70,1.933,0))))))))</f>
        <v>0</v>
      </c>
      <c r="AK78" s="82">
        <f t="shared" ref="AK78" si="381">IF(I78=A$7,0,IF(I78=69,1.856,IF(I78=68,1.782,IF(I78=67,1.719,IF(I78=66,1.671,IF(I78=65,1.636,IF(I78=64,1.608,IF(I78=63,1.584,0))))))))</f>
        <v>0</v>
      </c>
      <c r="AL78" s="82">
        <f t="shared" ref="AL78" si="382">IF(I78=A$7,0,IF(I78=62,1.561,IF(I78=61,1.536,IF(I78=60,1.509,IF(I78=59,1.48,IF(I78=58,1.449,IF(I78=57,1.417,IF(I78=56,1.384,0))))))))</f>
        <v>0</v>
      </c>
      <c r="AM78" s="82">
        <f t="shared" ref="AM78" si="383">IF(I78=A$7,0,IF(I78=55,1.35,IF(I78=54,1.319,IF(I78=53,1.293,IF(I78=52,1.271,IF(I78=51,1.255,IF(I78=50,1.243,IF(I78=49,1.234,0))))))))</f>
        <v>0</v>
      </c>
      <c r="AN78" s="82">
        <f t="shared" ref="AN78" si="384">IF(I78=A$7,0,IF(I78=48,1.226,IF(I78=47,1.217,IF(I78=46,1.207,IF(I78=45,1.195,IF(I78=44,1.183,IF(I78=43,1.17,IF(I78=42,1.158,0))))))))</f>
        <v>0</v>
      </c>
      <c r="AO78" s="82">
        <f t="shared" ref="AO78" si="385">IF(I78=A$7,0,IF(I78=41,1.147,IF(I78=40,1.136,IF(I78=39,1.125,IF(I78=38,1.113,IF(I78=37,1.1,IF(I78=36,1.087,IF(I78=35,1.072,0))))))))</f>
        <v>0</v>
      </c>
      <c r="AP78" s="82">
        <f t="shared" ref="AP78" si="386">IF(I78=A$7,0,IF(I78=36,1.087,IF(I78=35,1.072,0)))</f>
        <v>0</v>
      </c>
      <c r="AQ78" s="82">
        <f t="shared" ref="AQ78" si="387">IF(I78=A$7,0,MAX(AH78:AP78))</f>
        <v>0</v>
      </c>
      <c r="AR78" s="83" t="str">
        <f t="shared" si="356"/>
        <v/>
      </c>
      <c r="AS78" s="84" t="str">
        <f t="shared" si="357"/>
        <v/>
      </c>
      <c r="AT78" s="85" t="str">
        <f t="shared" si="333"/>
        <v/>
      </c>
      <c r="AU78" s="82" t="str">
        <f t="shared" si="334"/>
        <v/>
      </c>
      <c r="AV78" s="82" t="str">
        <f t="shared" si="335"/>
        <v xml:space="preserve"> </v>
      </c>
    </row>
    <row r="79" spans="1:48" s="36" customFormat="1" ht="12.75" customHeight="1">
      <c r="A79" s="8"/>
      <c r="B79" s="8"/>
      <c r="C79" s="8"/>
      <c r="D79" s="8" t="str">
        <f t="shared" si="306"/>
        <v/>
      </c>
      <c r="E79" s="8"/>
      <c r="F79" s="33"/>
      <c r="G79" s="33"/>
      <c r="H79" s="8"/>
      <c r="I79" s="8" t="str">
        <f t="shared" si="307"/>
        <v/>
      </c>
      <c r="J79" s="96"/>
      <c r="K79" s="8"/>
      <c r="L79" s="8"/>
      <c r="M79" s="8"/>
      <c r="N79" s="8"/>
      <c r="O79" s="8" t="str">
        <f t="shared" si="308"/>
        <v/>
      </c>
      <c r="P79" s="8"/>
      <c r="Q79" s="8"/>
      <c r="R79" s="8"/>
      <c r="S79" s="8" t="str">
        <f t="shared" si="309"/>
        <v/>
      </c>
      <c r="T79" s="8" t="str">
        <f t="shared" si="310"/>
        <v/>
      </c>
      <c r="U79" s="8"/>
      <c r="V79" s="8">
        <f t="shared" si="311"/>
        <v>0</v>
      </c>
      <c r="W79" s="8">
        <f t="shared" si="312"/>
        <v>0</v>
      </c>
      <c r="X79" s="38">
        <f t="shared" si="313"/>
        <v>0</v>
      </c>
      <c r="Y79" s="8">
        <f t="shared" si="314"/>
        <v>0</v>
      </c>
      <c r="Z79" s="8">
        <f t="shared" si="315"/>
        <v>0</v>
      </c>
      <c r="AA79" s="38">
        <f t="shared" si="316"/>
        <v>0</v>
      </c>
      <c r="AB79" s="39" t="e">
        <f t="shared" si="317"/>
        <v>#DIV/0!</v>
      </c>
      <c r="AC79" s="38" t="e">
        <f t="shared" si="318"/>
        <v>#DIV/0!</v>
      </c>
      <c r="AD79" s="39" t="e">
        <f t="shared" si="319"/>
        <v>#DIV/0!</v>
      </c>
      <c r="AE79" s="38">
        <f t="shared" si="320"/>
        <v>0</v>
      </c>
      <c r="AF79" s="39" t="e">
        <f t="shared" si="321"/>
        <v>#DIV/0!</v>
      </c>
      <c r="AG79" s="82" t="str">
        <f t="shared" si="322"/>
        <v/>
      </c>
      <c r="AH79" s="82">
        <f t="shared" ref="AH79:AH81" si="388">IF(I79=A$10,0,IF(I79=90,3.571,IF(I79=89,3.559,IF(I79=88,3.54,IF(I79=87,3.508,IF(I79=86,3.458,IF(I79=85,3.386,IF(I79=84,3.288,0))))))))</f>
        <v>0</v>
      </c>
      <c r="AI79" s="82">
        <f t="shared" ref="AI79:AI81" si="389">IF(I79=A$10,0,IF(I79=83,3.166,IF(I79=82,3.018,IF(I79=81,2.849,IF(I79=80,2.669,IF(I79=79,2.5,IF(I79=78,2.358,IF(I79=77,2.251,0))))))))</f>
        <v>0</v>
      </c>
      <c r="AJ79" s="82">
        <f t="shared" ref="AJ79:AJ81" si="390">IF(I79=A$10,0,IF(I79=76,2.184,IF(I79=75,2.142,IF(I79=74,2.113,IF(I79=73,2.087,IF(I79=72,2.053,IF(I79=71,2.002,IF(I79=70,1.933,0))))))))</f>
        <v>0</v>
      </c>
      <c r="AK79" s="82">
        <f t="shared" ref="AK79:AK81" si="391">IF(I79=A$10,0,IF(I79=69,1.856,IF(I79=68,1.782,IF(I79=67,1.719,IF(I79=66,1.671,IF(I79=65,1.636,IF(I79=64,1.608,IF(I79=63,1.584,0))))))))</f>
        <v>0</v>
      </c>
      <c r="AL79" s="82">
        <f t="shared" ref="AL79:AL81" si="392">IF(I79=A$10,0,IF(I79=62,1.561,IF(I79=61,1.536,IF(I79=60,1.509,IF(I79=59,1.48,IF(I79=58,1.449,IF(I79=57,1.417,IF(I79=56,1.384,0))))))))</f>
        <v>0</v>
      </c>
      <c r="AM79" s="82">
        <f t="shared" ref="AM79:AM81" si="393">IF(I79=A$10,0,IF(I79=55,1.35,IF(I79=54,1.319,IF(I79=53,1.293,IF(I79=52,1.271,IF(I79=51,1.255,IF(I79=50,1.243,IF(I79=49,1.234,0))))))))</f>
        <v>0</v>
      </c>
      <c r="AN79" s="82">
        <f t="shared" ref="AN79:AN81" si="394">IF(I79=A$10,0,IF(I79=48,1.226,IF(I79=47,1.217,IF(I79=46,1.207,IF(I79=45,1.195,IF(I79=44,1.183,IF(I79=43,1.17,IF(I79=42,1.158,0))))))))</f>
        <v>0</v>
      </c>
      <c r="AO79" s="82">
        <f t="shared" ref="AO79:AO81" si="395">IF(I79=A$10,0,IF(I79=41,1.147,IF(I79=40,1.136,IF(I79=39,1.125,IF(I79=38,1.113,IF(I79=37,1.1,IF(I79=36,1.087,IF(I79=35,1.072,0))))))))</f>
        <v>0</v>
      </c>
      <c r="AP79" s="82">
        <f t="shared" ref="AP79:AP81" si="396">IF(I79=A$10,0,IF(I79=36,1.087,IF(I79=35,1.072,0)))</f>
        <v>0</v>
      </c>
      <c r="AQ79" s="82">
        <f t="shared" ref="AQ79:AQ81" si="397">IF(I79=A$10,0,MAX(AH79:AP79))</f>
        <v>0</v>
      </c>
      <c r="AR79" s="83" t="str">
        <f t="shared" si="356"/>
        <v/>
      </c>
      <c r="AS79" s="84" t="str">
        <f t="shared" si="357"/>
        <v/>
      </c>
      <c r="AT79" s="85" t="str">
        <f t="shared" si="333"/>
        <v/>
      </c>
      <c r="AU79" s="82" t="str">
        <f t="shared" si="334"/>
        <v/>
      </c>
      <c r="AV79" s="82" t="str">
        <f t="shared" si="335"/>
        <v xml:space="preserve"> </v>
      </c>
    </row>
    <row r="80" spans="1:48" s="36" customFormat="1" ht="12.75" customHeight="1">
      <c r="A80" s="8"/>
      <c r="B80" s="8"/>
      <c r="C80" s="8"/>
      <c r="D80" s="8" t="str">
        <f t="shared" si="306"/>
        <v/>
      </c>
      <c r="E80" s="8"/>
      <c r="F80" s="33"/>
      <c r="G80" s="33"/>
      <c r="H80" s="8"/>
      <c r="I80" s="8" t="str">
        <f t="shared" si="307"/>
        <v/>
      </c>
      <c r="J80" s="96"/>
      <c r="K80" s="8"/>
      <c r="L80" s="8"/>
      <c r="M80" s="8"/>
      <c r="N80" s="8"/>
      <c r="O80" s="8" t="str">
        <f t="shared" si="308"/>
        <v/>
      </c>
      <c r="P80" s="8"/>
      <c r="Q80" s="8"/>
      <c r="R80" s="8"/>
      <c r="S80" s="8" t="str">
        <f t="shared" si="309"/>
        <v/>
      </c>
      <c r="T80" s="8" t="str">
        <f t="shared" si="310"/>
        <v/>
      </c>
      <c r="U80" s="8"/>
      <c r="V80" s="8">
        <f t="shared" si="311"/>
        <v>0</v>
      </c>
      <c r="W80" s="8">
        <f t="shared" si="312"/>
        <v>0</v>
      </c>
      <c r="X80" s="38">
        <f t="shared" si="313"/>
        <v>0</v>
      </c>
      <c r="Y80" s="8">
        <f t="shared" si="314"/>
        <v>0</v>
      </c>
      <c r="Z80" s="8">
        <f t="shared" si="315"/>
        <v>0</v>
      </c>
      <c r="AA80" s="38">
        <f t="shared" si="316"/>
        <v>0</v>
      </c>
      <c r="AB80" s="39" t="e">
        <f t="shared" si="317"/>
        <v>#DIV/0!</v>
      </c>
      <c r="AC80" s="38" t="e">
        <f t="shared" si="318"/>
        <v>#DIV/0!</v>
      </c>
      <c r="AD80" s="39" t="e">
        <f t="shared" si="319"/>
        <v>#DIV/0!</v>
      </c>
      <c r="AE80" s="38">
        <f t="shared" si="320"/>
        <v>0</v>
      </c>
      <c r="AF80" s="39" t="e">
        <f t="shared" si="321"/>
        <v>#DIV/0!</v>
      </c>
      <c r="AG80" s="82" t="str">
        <f t="shared" si="322"/>
        <v/>
      </c>
      <c r="AH80" s="82">
        <f t="shared" si="388"/>
        <v>0</v>
      </c>
      <c r="AI80" s="82">
        <f t="shared" si="389"/>
        <v>0</v>
      </c>
      <c r="AJ80" s="82">
        <f t="shared" si="390"/>
        <v>0</v>
      </c>
      <c r="AK80" s="82">
        <f t="shared" si="391"/>
        <v>0</v>
      </c>
      <c r="AL80" s="82">
        <f t="shared" si="392"/>
        <v>0</v>
      </c>
      <c r="AM80" s="82">
        <f t="shared" si="393"/>
        <v>0</v>
      </c>
      <c r="AN80" s="82">
        <f t="shared" si="394"/>
        <v>0</v>
      </c>
      <c r="AO80" s="82">
        <f t="shared" si="395"/>
        <v>0</v>
      </c>
      <c r="AP80" s="82">
        <f t="shared" si="396"/>
        <v>0</v>
      </c>
      <c r="AQ80" s="82">
        <f t="shared" si="397"/>
        <v>0</v>
      </c>
      <c r="AR80" s="83" t="str">
        <f t="shared" si="356"/>
        <v/>
      </c>
      <c r="AS80" s="84" t="str">
        <f t="shared" si="357"/>
        <v/>
      </c>
      <c r="AT80" s="85" t="str">
        <f t="shared" si="333"/>
        <v/>
      </c>
      <c r="AU80" s="82" t="str">
        <f t="shared" si="334"/>
        <v/>
      </c>
      <c r="AV80" s="82" t="str">
        <f t="shared" si="335"/>
        <v xml:space="preserve"> </v>
      </c>
    </row>
    <row r="81" spans="1:48" s="36" customFormat="1" ht="12.75" customHeight="1">
      <c r="A81" s="8"/>
      <c r="B81" s="8"/>
      <c r="C81" s="8"/>
      <c r="D81" s="8" t="str">
        <f t="shared" si="306"/>
        <v/>
      </c>
      <c r="E81" s="8"/>
      <c r="F81" s="33"/>
      <c r="G81" s="33"/>
      <c r="H81" s="8"/>
      <c r="I81" s="8" t="str">
        <f t="shared" si="307"/>
        <v/>
      </c>
      <c r="J81" s="96"/>
      <c r="K81" s="8"/>
      <c r="L81" s="8"/>
      <c r="M81" s="8"/>
      <c r="N81" s="8"/>
      <c r="O81" s="8" t="str">
        <f t="shared" si="308"/>
        <v/>
      </c>
      <c r="P81" s="8"/>
      <c r="Q81" s="8"/>
      <c r="R81" s="8"/>
      <c r="S81" s="8" t="str">
        <f t="shared" si="309"/>
        <v/>
      </c>
      <c r="T81" s="8" t="str">
        <f t="shared" si="310"/>
        <v/>
      </c>
      <c r="U81" s="8"/>
      <c r="V81" s="8">
        <f t="shared" si="311"/>
        <v>0</v>
      </c>
      <c r="W81" s="8">
        <f t="shared" si="312"/>
        <v>0</v>
      </c>
      <c r="X81" s="38">
        <f t="shared" si="313"/>
        <v>0</v>
      </c>
      <c r="Y81" s="8">
        <f t="shared" si="314"/>
        <v>0</v>
      </c>
      <c r="Z81" s="8">
        <f t="shared" si="315"/>
        <v>0</v>
      </c>
      <c r="AA81" s="38">
        <f t="shared" si="316"/>
        <v>0</v>
      </c>
      <c r="AB81" s="39" t="e">
        <f t="shared" si="317"/>
        <v>#DIV/0!</v>
      </c>
      <c r="AC81" s="38" t="e">
        <f t="shared" si="318"/>
        <v>#DIV/0!</v>
      </c>
      <c r="AD81" s="39" t="e">
        <f t="shared" si="319"/>
        <v>#DIV/0!</v>
      </c>
      <c r="AE81" s="38">
        <f t="shared" si="320"/>
        <v>0</v>
      </c>
      <c r="AF81" s="39" t="e">
        <f t="shared" si="321"/>
        <v>#DIV/0!</v>
      </c>
      <c r="AG81" s="82" t="str">
        <f t="shared" si="322"/>
        <v/>
      </c>
      <c r="AH81" s="82">
        <f t="shared" si="388"/>
        <v>0</v>
      </c>
      <c r="AI81" s="82">
        <f t="shared" si="389"/>
        <v>0</v>
      </c>
      <c r="AJ81" s="82">
        <f t="shared" si="390"/>
        <v>0</v>
      </c>
      <c r="AK81" s="82">
        <f t="shared" si="391"/>
        <v>0</v>
      </c>
      <c r="AL81" s="82">
        <f t="shared" si="392"/>
        <v>0</v>
      </c>
      <c r="AM81" s="82">
        <f t="shared" si="393"/>
        <v>0</v>
      </c>
      <c r="AN81" s="82">
        <f t="shared" si="394"/>
        <v>0</v>
      </c>
      <c r="AO81" s="82">
        <f t="shared" si="395"/>
        <v>0</v>
      </c>
      <c r="AP81" s="82">
        <f t="shared" si="396"/>
        <v>0</v>
      </c>
      <c r="AQ81" s="82">
        <f t="shared" si="397"/>
        <v>0</v>
      </c>
      <c r="AR81" s="83" t="str">
        <f t="shared" si="356"/>
        <v/>
      </c>
      <c r="AS81" s="84" t="str">
        <f t="shared" si="357"/>
        <v/>
      </c>
      <c r="AT81" s="85" t="str">
        <f t="shared" si="333"/>
        <v/>
      </c>
      <c r="AU81" s="82" t="str">
        <f t="shared" si="334"/>
        <v/>
      </c>
      <c r="AV81" s="82" t="str">
        <f t="shared" si="335"/>
        <v xml:space="preserve"> </v>
      </c>
    </row>
    <row r="82" spans="1:48" s="36" customFormat="1" ht="12.75" customHeight="1">
      <c r="A82" s="8"/>
      <c r="B82" s="8"/>
      <c r="C82" s="8"/>
      <c r="D82" s="8" t="str">
        <f t="shared" si="306"/>
        <v/>
      </c>
      <c r="E82" s="8"/>
      <c r="F82" s="33"/>
      <c r="G82" s="33"/>
      <c r="H82" s="8"/>
      <c r="I82" s="8" t="str">
        <f t="shared" si="307"/>
        <v/>
      </c>
      <c r="J82" s="96"/>
      <c r="K82" s="8"/>
      <c r="L82" s="8"/>
      <c r="M82" s="8"/>
      <c r="N82" s="8"/>
      <c r="O82" s="8" t="str">
        <f t="shared" si="308"/>
        <v/>
      </c>
      <c r="P82" s="8"/>
      <c r="Q82" s="8"/>
      <c r="R82" s="8"/>
      <c r="S82" s="8" t="str">
        <f t="shared" si="309"/>
        <v/>
      </c>
      <c r="T82" s="8" t="str">
        <f t="shared" si="310"/>
        <v/>
      </c>
      <c r="U82" s="117"/>
      <c r="V82" s="8">
        <f t="shared" si="311"/>
        <v>0</v>
      </c>
      <c r="W82" s="8">
        <f t="shared" si="312"/>
        <v>0</v>
      </c>
      <c r="X82" s="38">
        <f t="shared" si="313"/>
        <v>0</v>
      </c>
      <c r="Y82" s="8">
        <f t="shared" si="314"/>
        <v>0</v>
      </c>
      <c r="Z82" s="8">
        <f t="shared" si="315"/>
        <v>0</v>
      </c>
      <c r="AA82" s="38">
        <f t="shared" si="316"/>
        <v>0</v>
      </c>
      <c r="AB82" s="39" t="e">
        <f t="shared" si="317"/>
        <v>#DIV/0!</v>
      </c>
      <c r="AC82" s="38" t="e">
        <f t="shared" si="318"/>
        <v>#DIV/0!</v>
      </c>
      <c r="AD82" s="39" t="e">
        <f t="shared" si="319"/>
        <v>#DIV/0!</v>
      </c>
      <c r="AE82" s="38">
        <f t="shared" si="320"/>
        <v>0</v>
      </c>
      <c r="AF82" s="39" t="e">
        <f t="shared" si="321"/>
        <v>#DIV/0!</v>
      </c>
      <c r="AG82" s="82" t="str">
        <f t="shared" si="322"/>
        <v/>
      </c>
      <c r="AH82" s="82">
        <f t="shared" ref="AH82" si="398">IF(I82=A$7,0,IF(I82=90,3.571,IF(I82=89,3.559,IF(I82=88,3.54,IF(I82=87,3.508,IF(I82=86,3.458,IF(I82=85,3.386,IF(I82=84,3.288,0))))))))</f>
        <v>0</v>
      </c>
      <c r="AI82" s="82">
        <f t="shared" ref="AI82" si="399">IF(I82=A$7,0,IF(I82=83,3.166,IF(I82=82,3.018,IF(I82=81,2.849,IF(I82=80,2.669,IF(I82=79,2.5,IF(I82=78,2.358,IF(I82=77,2.251,0))))))))</f>
        <v>0</v>
      </c>
      <c r="AJ82" s="82">
        <f t="shared" ref="AJ82" si="400">IF(I82=A$7,0,IF(I82=76,2.184,IF(I82=75,2.142,IF(I82=74,2.113,IF(I82=73,2.087,IF(I82=72,2.053,IF(I82=71,2.002,IF(I82=70,1.933,0))))))))</f>
        <v>0</v>
      </c>
      <c r="AK82" s="82">
        <f t="shared" ref="AK82" si="401">IF(I82=A$7,0,IF(I82=69,1.856,IF(I82=68,1.782,IF(I82=67,1.719,IF(I82=66,1.671,IF(I82=65,1.636,IF(I82=64,1.608,IF(I82=63,1.584,0))))))))</f>
        <v>0</v>
      </c>
      <c r="AL82" s="82">
        <f t="shared" ref="AL82" si="402">IF(I82=A$7,0,IF(I82=62,1.561,IF(I82=61,1.536,IF(I82=60,1.509,IF(I82=59,1.48,IF(I82=58,1.449,IF(I82=57,1.417,IF(I82=56,1.384,0))))))))</f>
        <v>0</v>
      </c>
      <c r="AM82" s="82">
        <f t="shared" ref="AM82" si="403">IF(I82=A$7,0,IF(I82=55,1.35,IF(I82=54,1.319,IF(I82=53,1.293,IF(I82=52,1.271,IF(I82=51,1.255,IF(I82=50,1.243,IF(I82=49,1.234,0))))))))</f>
        <v>0</v>
      </c>
      <c r="AN82" s="82">
        <f t="shared" ref="AN82" si="404">IF(I82=A$7,0,IF(I82=48,1.226,IF(I82=47,1.217,IF(I82=46,1.207,IF(I82=45,1.195,IF(I82=44,1.183,IF(I82=43,1.17,IF(I82=42,1.158,0))))))))</f>
        <v>0</v>
      </c>
      <c r="AO82" s="82">
        <f t="shared" ref="AO82" si="405">IF(I82=A$7,0,IF(I82=41,1.147,IF(I82=40,1.136,IF(I82=39,1.125,IF(I82=38,1.113,IF(I82=37,1.1,IF(I82=36,1.087,IF(I82=35,1.072,0))))))))</f>
        <v>0</v>
      </c>
      <c r="AP82" s="82">
        <f t="shared" ref="AP82" si="406">IF(I82=A$7,0,IF(I82=36,1.087,IF(I82=35,1.072,0)))</f>
        <v>0</v>
      </c>
      <c r="AQ82" s="82">
        <f t="shared" ref="AQ82" si="407">IF(I82=A$7,0,MAX(AH82:AP82))</f>
        <v>0</v>
      </c>
      <c r="AR82" s="83" t="str">
        <f t="shared" si="356"/>
        <v/>
      </c>
      <c r="AS82" s="84" t="str">
        <f t="shared" si="357"/>
        <v/>
      </c>
      <c r="AT82" s="85" t="str">
        <f t="shared" si="333"/>
        <v/>
      </c>
      <c r="AU82" s="82" t="str">
        <f t="shared" si="334"/>
        <v/>
      </c>
      <c r="AV82" s="82" t="str">
        <f t="shared" si="335"/>
        <v xml:space="preserve"> </v>
      </c>
    </row>
    <row r="83" spans="1:48" s="36" customFormat="1" ht="12.75" customHeight="1">
      <c r="A83" s="8"/>
      <c r="B83" s="8"/>
      <c r="C83" s="8"/>
      <c r="D83" s="8" t="str">
        <f t="shared" si="306"/>
        <v/>
      </c>
      <c r="E83" s="8"/>
      <c r="F83" s="33"/>
      <c r="G83" s="33"/>
      <c r="H83" s="8"/>
      <c r="I83" s="8" t="str">
        <f t="shared" si="307"/>
        <v/>
      </c>
      <c r="J83" s="96"/>
      <c r="K83" s="8"/>
      <c r="L83" s="8"/>
      <c r="M83" s="8"/>
      <c r="N83" s="8"/>
      <c r="O83" s="8" t="str">
        <f t="shared" si="308"/>
        <v/>
      </c>
      <c r="P83" s="8"/>
      <c r="Q83" s="8"/>
      <c r="R83" s="8"/>
      <c r="S83" s="8" t="str">
        <f t="shared" si="309"/>
        <v/>
      </c>
      <c r="T83" s="8" t="str">
        <f t="shared" si="310"/>
        <v/>
      </c>
      <c r="U83" s="8"/>
      <c r="V83" s="8">
        <f t="shared" si="311"/>
        <v>0</v>
      </c>
      <c r="W83" s="8">
        <f t="shared" si="312"/>
        <v>0</v>
      </c>
      <c r="X83" s="38">
        <f t="shared" si="313"/>
        <v>0</v>
      </c>
      <c r="Y83" s="8">
        <f t="shared" si="314"/>
        <v>0</v>
      </c>
      <c r="Z83" s="8">
        <f t="shared" si="315"/>
        <v>0</v>
      </c>
      <c r="AA83" s="38">
        <f t="shared" si="316"/>
        <v>0</v>
      </c>
      <c r="AB83" s="39" t="e">
        <f t="shared" si="317"/>
        <v>#DIV/0!</v>
      </c>
      <c r="AC83" s="38" t="e">
        <f t="shared" si="318"/>
        <v>#DIV/0!</v>
      </c>
      <c r="AD83" s="39" t="e">
        <f t="shared" si="319"/>
        <v>#DIV/0!</v>
      </c>
      <c r="AE83" s="38">
        <f t="shared" si="320"/>
        <v>0</v>
      </c>
      <c r="AF83" s="39" t="e">
        <f t="shared" si="321"/>
        <v>#DIV/0!</v>
      </c>
      <c r="AG83" s="82" t="str">
        <f t="shared" si="322"/>
        <v/>
      </c>
      <c r="AH83" s="82">
        <f t="shared" ref="AH83:AH85" si="408">IF(I83=A$10,0,IF(I83=90,3.571,IF(I83=89,3.559,IF(I83=88,3.54,IF(I83=87,3.508,IF(I83=86,3.458,IF(I83=85,3.386,IF(I83=84,3.288,0))))))))</f>
        <v>0</v>
      </c>
      <c r="AI83" s="82">
        <f t="shared" ref="AI83:AI85" si="409">IF(I83=A$10,0,IF(I83=83,3.166,IF(I83=82,3.018,IF(I83=81,2.849,IF(I83=80,2.669,IF(I83=79,2.5,IF(I83=78,2.358,IF(I83=77,2.251,0))))))))</f>
        <v>0</v>
      </c>
      <c r="AJ83" s="82">
        <f t="shared" ref="AJ83:AJ85" si="410">IF(I83=A$10,0,IF(I83=76,2.184,IF(I83=75,2.142,IF(I83=74,2.113,IF(I83=73,2.087,IF(I83=72,2.053,IF(I83=71,2.002,IF(I83=70,1.933,0))))))))</f>
        <v>0</v>
      </c>
      <c r="AK83" s="82">
        <f t="shared" ref="AK83:AK85" si="411">IF(I83=A$10,0,IF(I83=69,1.856,IF(I83=68,1.782,IF(I83=67,1.719,IF(I83=66,1.671,IF(I83=65,1.636,IF(I83=64,1.608,IF(I83=63,1.584,0))))))))</f>
        <v>0</v>
      </c>
      <c r="AL83" s="82">
        <f t="shared" ref="AL83:AL85" si="412">IF(I83=A$10,0,IF(I83=62,1.561,IF(I83=61,1.536,IF(I83=60,1.509,IF(I83=59,1.48,IF(I83=58,1.449,IF(I83=57,1.417,IF(I83=56,1.384,0))))))))</f>
        <v>0</v>
      </c>
      <c r="AM83" s="82">
        <f t="shared" ref="AM83:AM85" si="413">IF(I83=A$10,0,IF(I83=55,1.35,IF(I83=54,1.319,IF(I83=53,1.293,IF(I83=52,1.271,IF(I83=51,1.255,IF(I83=50,1.243,IF(I83=49,1.234,0))))))))</f>
        <v>0</v>
      </c>
      <c r="AN83" s="82">
        <f t="shared" ref="AN83:AN85" si="414">IF(I83=A$10,0,IF(I83=48,1.226,IF(I83=47,1.217,IF(I83=46,1.207,IF(I83=45,1.195,IF(I83=44,1.183,IF(I83=43,1.17,IF(I83=42,1.158,0))))))))</f>
        <v>0</v>
      </c>
      <c r="AO83" s="82">
        <f t="shared" ref="AO83:AO85" si="415">IF(I83=A$10,0,IF(I83=41,1.147,IF(I83=40,1.136,IF(I83=39,1.125,IF(I83=38,1.113,IF(I83=37,1.1,IF(I83=36,1.087,IF(I83=35,1.072,0))))))))</f>
        <v>0</v>
      </c>
      <c r="AP83" s="82">
        <f t="shared" ref="AP83:AP85" si="416">IF(I83=A$10,0,IF(I83=36,1.087,IF(I83=35,1.072,0)))</f>
        <v>0</v>
      </c>
      <c r="AQ83" s="82">
        <f t="shared" ref="AQ83:AQ85" si="417">IF(I83=A$10,0,MAX(AH83:AP83))</f>
        <v>0</v>
      </c>
      <c r="AR83" s="83" t="str">
        <f t="shared" si="356"/>
        <v/>
      </c>
      <c r="AS83" s="84" t="str">
        <f t="shared" si="357"/>
        <v/>
      </c>
      <c r="AT83" s="85" t="str">
        <f t="shared" si="333"/>
        <v/>
      </c>
      <c r="AU83" s="82" t="str">
        <f t="shared" si="334"/>
        <v/>
      </c>
      <c r="AV83" s="82" t="str">
        <f t="shared" si="335"/>
        <v xml:space="preserve"> </v>
      </c>
    </row>
    <row r="84" spans="1:48" s="36" customFormat="1" ht="12.75" customHeight="1">
      <c r="A84" s="8"/>
      <c r="B84" s="8"/>
      <c r="C84" s="8"/>
      <c r="D84" s="8" t="str">
        <f t="shared" si="306"/>
        <v/>
      </c>
      <c r="E84" s="8"/>
      <c r="F84" s="33"/>
      <c r="G84" s="33"/>
      <c r="H84" s="8"/>
      <c r="I84" s="8" t="str">
        <f t="shared" si="307"/>
        <v/>
      </c>
      <c r="J84" s="96"/>
      <c r="K84" s="8"/>
      <c r="L84" s="8"/>
      <c r="M84" s="8"/>
      <c r="N84" s="8"/>
      <c r="O84" s="8" t="str">
        <f t="shared" si="308"/>
        <v/>
      </c>
      <c r="P84" s="8"/>
      <c r="Q84" s="8"/>
      <c r="R84" s="8"/>
      <c r="S84" s="8" t="str">
        <f t="shared" si="309"/>
        <v/>
      </c>
      <c r="T84" s="8" t="str">
        <f t="shared" si="310"/>
        <v/>
      </c>
      <c r="U84" s="8"/>
      <c r="V84" s="8">
        <f t="shared" si="311"/>
        <v>0</v>
      </c>
      <c r="W84" s="8">
        <f t="shared" si="312"/>
        <v>0</v>
      </c>
      <c r="X84" s="38">
        <f t="shared" si="313"/>
        <v>0</v>
      </c>
      <c r="Y84" s="8">
        <f t="shared" si="314"/>
        <v>0</v>
      </c>
      <c r="Z84" s="8">
        <f t="shared" si="315"/>
        <v>0</v>
      </c>
      <c r="AA84" s="38">
        <f t="shared" si="316"/>
        <v>0</v>
      </c>
      <c r="AB84" s="39" t="e">
        <f t="shared" si="317"/>
        <v>#DIV/0!</v>
      </c>
      <c r="AC84" s="38" t="e">
        <f t="shared" si="318"/>
        <v>#DIV/0!</v>
      </c>
      <c r="AD84" s="39" t="e">
        <f t="shared" si="319"/>
        <v>#DIV/0!</v>
      </c>
      <c r="AE84" s="38">
        <f t="shared" si="320"/>
        <v>0</v>
      </c>
      <c r="AF84" s="39" t="e">
        <f t="shared" si="321"/>
        <v>#DIV/0!</v>
      </c>
      <c r="AG84" s="82" t="str">
        <f t="shared" si="322"/>
        <v/>
      </c>
      <c r="AH84" s="82">
        <f t="shared" si="408"/>
        <v>0</v>
      </c>
      <c r="AI84" s="82">
        <f t="shared" si="409"/>
        <v>0</v>
      </c>
      <c r="AJ84" s="82">
        <f t="shared" si="410"/>
        <v>0</v>
      </c>
      <c r="AK84" s="82">
        <f t="shared" si="411"/>
        <v>0</v>
      </c>
      <c r="AL84" s="82">
        <f t="shared" si="412"/>
        <v>0</v>
      </c>
      <c r="AM84" s="82">
        <f t="shared" si="413"/>
        <v>0</v>
      </c>
      <c r="AN84" s="82">
        <f t="shared" si="414"/>
        <v>0</v>
      </c>
      <c r="AO84" s="82">
        <f t="shared" si="415"/>
        <v>0</v>
      </c>
      <c r="AP84" s="82">
        <f t="shared" si="416"/>
        <v>0</v>
      </c>
      <c r="AQ84" s="82">
        <f t="shared" si="417"/>
        <v>0</v>
      </c>
      <c r="AR84" s="83" t="str">
        <f t="shared" si="356"/>
        <v/>
      </c>
      <c r="AS84" s="84" t="str">
        <f t="shared" si="357"/>
        <v/>
      </c>
      <c r="AT84" s="85" t="str">
        <f t="shared" si="333"/>
        <v/>
      </c>
      <c r="AU84" s="82" t="str">
        <f t="shared" si="334"/>
        <v/>
      </c>
      <c r="AV84" s="82" t="str">
        <f t="shared" si="335"/>
        <v xml:space="preserve"> </v>
      </c>
    </row>
    <row r="85" spans="1:48" s="36" customFormat="1" ht="12.75" customHeight="1">
      <c r="A85" s="8"/>
      <c r="B85" s="8"/>
      <c r="C85" s="8"/>
      <c r="D85" s="8" t="str">
        <f t="shared" si="306"/>
        <v/>
      </c>
      <c r="E85" s="8"/>
      <c r="F85" s="33"/>
      <c r="G85" s="33"/>
      <c r="H85" s="8"/>
      <c r="I85" s="8" t="str">
        <f t="shared" si="307"/>
        <v/>
      </c>
      <c r="J85" s="96"/>
      <c r="K85" s="8"/>
      <c r="L85" s="8"/>
      <c r="M85" s="8"/>
      <c r="N85" s="8"/>
      <c r="O85" s="8" t="str">
        <f t="shared" si="308"/>
        <v/>
      </c>
      <c r="P85" s="8"/>
      <c r="Q85" s="8"/>
      <c r="R85" s="8"/>
      <c r="S85" s="8" t="str">
        <f t="shared" si="309"/>
        <v/>
      </c>
      <c r="T85" s="8" t="str">
        <f t="shared" si="310"/>
        <v/>
      </c>
      <c r="U85" s="8"/>
      <c r="V85" s="8">
        <f t="shared" si="311"/>
        <v>0</v>
      </c>
      <c r="W85" s="8">
        <f t="shared" si="312"/>
        <v>0</v>
      </c>
      <c r="X85" s="38">
        <f t="shared" si="313"/>
        <v>0</v>
      </c>
      <c r="Y85" s="8">
        <f t="shared" si="314"/>
        <v>0</v>
      </c>
      <c r="Z85" s="8">
        <f t="shared" si="315"/>
        <v>0</v>
      </c>
      <c r="AA85" s="38">
        <f t="shared" si="316"/>
        <v>0</v>
      </c>
      <c r="AB85" s="39" t="e">
        <f t="shared" si="317"/>
        <v>#DIV/0!</v>
      </c>
      <c r="AC85" s="38" t="e">
        <f t="shared" si="318"/>
        <v>#DIV/0!</v>
      </c>
      <c r="AD85" s="39" t="e">
        <f t="shared" si="319"/>
        <v>#DIV/0!</v>
      </c>
      <c r="AE85" s="38">
        <f t="shared" si="320"/>
        <v>0</v>
      </c>
      <c r="AF85" s="39" t="e">
        <f t="shared" si="321"/>
        <v>#DIV/0!</v>
      </c>
      <c r="AG85" s="82" t="str">
        <f t="shared" si="322"/>
        <v/>
      </c>
      <c r="AH85" s="82">
        <f t="shared" si="408"/>
        <v>0</v>
      </c>
      <c r="AI85" s="82">
        <f t="shared" si="409"/>
        <v>0</v>
      </c>
      <c r="AJ85" s="82">
        <f t="shared" si="410"/>
        <v>0</v>
      </c>
      <c r="AK85" s="82">
        <f t="shared" si="411"/>
        <v>0</v>
      </c>
      <c r="AL85" s="82">
        <f t="shared" si="412"/>
        <v>0</v>
      </c>
      <c r="AM85" s="82">
        <f t="shared" si="413"/>
        <v>0</v>
      </c>
      <c r="AN85" s="82">
        <f t="shared" si="414"/>
        <v>0</v>
      </c>
      <c r="AO85" s="82">
        <f t="shared" si="415"/>
        <v>0</v>
      </c>
      <c r="AP85" s="82">
        <f t="shared" si="416"/>
        <v>0</v>
      </c>
      <c r="AQ85" s="82">
        <f t="shared" si="417"/>
        <v>0</v>
      </c>
      <c r="AR85" s="83" t="str">
        <f t="shared" si="356"/>
        <v/>
      </c>
      <c r="AS85" s="84" t="str">
        <f t="shared" si="357"/>
        <v/>
      </c>
      <c r="AT85" s="85" t="str">
        <f t="shared" si="333"/>
        <v/>
      </c>
      <c r="AU85" s="82" t="str">
        <f t="shared" si="334"/>
        <v/>
      </c>
      <c r="AV85" s="82" t="str">
        <f t="shared" si="335"/>
        <v xml:space="preserve"> </v>
      </c>
    </row>
    <row r="86" spans="1:48" s="36" customFormat="1" ht="12.75" customHeight="1">
      <c r="A86" s="8"/>
      <c r="B86" s="8"/>
      <c r="C86" s="8"/>
      <c r="D86" s="8" t="str">
        <f t="shared" si="306"/>
        <v/>
      </c>
      <c r="E86" s="8"/>
      <c r="F86" s="33"/>
      <c r="G86" s="33"/>
      <c r="H86" s="8"/>
      <c r="I86" s="8" t="str">
        <f t="shared" si="307"/>
        <v/>
      </c>
      <c r="J86" s="96"/>
      <c r="K86" s="8"/>
      <c r="L86" s="8"/>
      <c r="M86" s="8"/>
      <c r="N86" s="8"/>
      <c r="O86" s="8" t="str">
        <f t="shared" si="308"/>
        <v/>
      </c>
      <c r="P86" s="8"/>
      <c r="Q86" s="8"/>
      <c r="R86" s="8"/>
      <c r="S86" s="8" t="str">
        <f t="shared" si="309"/>
        <v/>
      </c>
      <c r="T86" s="8" t="str">
        <f t="shared" si="310"/>
        <v/>
      </c>
      <c r="U86" s="117"/>
      <c r="V86" s="8">
        <f t="shared" si="311"/>
        <v>0</v>
      </c>
      <c r="W86" s="8">
        <f t="shared" si="312"/>
        <v>0</v>
      </c>
      <c r="X86" s="38">
        <f t="shared" si="313"/>
        <v>0</v>
      </c>
      <c r="Y86" s="8">
        <f t="shared" si="314"/>
        <v>0</v>
      </c>
      <c r="Z86" s="8">
        <f t="shared" si="315"/>
        <v>0</v>
      </c>
      <c r="AA86" s="38">
        <f t="shared" si="316"/>
        <v>0</v>
      </c>
      <c r="AB86" s="39" t="e">
        <f t="shared" si="317"/>
        <v>#DIV/0!</v>
      </c>
      <c r="AC86" s="38" t="e">
        <f t="shared" si="318"/>
        <v>#DIV/0!</v>
      </c>
      <c r="AD86" s="39" t="e">
        <f t="shared" si="319"/>
        <v>#DIV/0!</v>
      </c>
      <c r="AE86" s="38">
        <f t="shared" si="320"/>
        <v>0</v>
      </c>
      <c r="AF86" s="39" t="e">
        <f t="shared" si="321"/>
        <v>#DIV/0!</v>
      </c>
      <c r="AG86" s="82" t="str">
        <f t="shared" si="322"/>
        <v/>
      </c>
      <c r="AH86" s="82">
        <f t="shared" ref="AH86" si="418">IF(I86=A$7,0,IF(I86=90,3.571,IF(I86=89,3.559,IF(I86=88,3.54,IF(I86=87,3.508,IF(I86=86,3.458,IF(I86=85,3.386,IF(I86=84,3.288,0))))))))</f>
        <v>0</v>
      </c>
      <c r="AI86" s="82">
        <f t="shared" ref="AI86" si="419">IF(I86=A$7,0,IF(I86=83,3.166,IF(I86=82,3.018,IF(I86=81,2.849,IF(I86=80,2.669,IF(I86=79,2.5,IF(I86=78,2.358,IF(I86=77,2.251,0))))))))</f>
        <v>0</v>
      </c>
      <c r="AJ86" s="82">
        <f t="shared" ref="AJ86" si="420">IF(I86=A$7,0,IF(I86=76,2.184,IF(I86=75,2.142,IF(I86=74,2.113,IF(I86=73,2.087,IF(I86=72,2.053,IF(I86=71,2.002,IF(I86=70,1.933,0))))))))</f>
        <v>0</v>
      </c>
      <c r="AK86" s="82">
        <f t="shared" ref="AK86" si="421">IF(I86=A$7,0,IF(I86=69,1.856,IF(I86=68,1.782,IF(I86=67,1.719,IF(I86=66,1.671,IF(I86=65,1.636,IF(I86=64,1.608,IF(I86=63,1.584,0))))))))</f>
        <v>0</v>
      </c>
      <c r="AL86" s="82">
        <f t="shared" ref="AL86" si="422">IF(I86=A$7,0,IF(I86=62,1.561,IF(I86=61,1.536,IF(I86=60,1.509,IF(I86=59,1.48,IF(I86=58,1.449,IF(I86=57,1.417,IF(I86=56,1.384,0))))))))</f>
        <v>0</v>
      </c>
      <c r="AM86" s="82">
        <f t="shared" ref="AM86" si="423">IF(I86=A$7,0,IF(I86=55,1.35,IF(I86=54,1.319,IF(I86=53,1.293,IF(I86=52,1.271,IF(I86=51,1.255,IF(I86=50,1.243,IF(I86=49,1.234,0))))))))</f>
        <v>0</v>
      </c>
      <c r="AN86" s="82">
        <f t="shared" ref="AN86" si="424">IF(I86=A$7,0,IF(I86=48,1.226,IF(I86=47,1.217,IF(I86=46,1.207,IF(I86=45,1.195,IF(I86=44,1.183,IF(I86=43,1.17,IF(I86=42,1.158,0))))))))</f>
        <v>0</v>
      </c>
      <c r="AO86" s="82">
        <f t="shared" ref="AO86" si="425">IF(I86=A$7,0,IF(I86=41,1.147,IF(I86=40,1.136,IF(I86=39,1.125,IF(I86=38,1.113,IF(I86=37,1.1,IF(I86=36,1.087,IF(I86=35,1.072,0))))))))</f>
        <v>0</v>
      </c>
      <c r="AP86" s="82">
        <f t="shared" ref="AP86" si="426">IF(I86=A$7,0,IF(I86=36,1.087,IF(I86=35,1.072,0)))</f>
        <v>0</v>
      </c>
      <c r="AQ86" s="82">
        <f t="shared" ref="AQ86" si="427">IF(I86=A$7,0,MAX(AH86:AP86))</f>
        <v>0</v>
      </c>
      <c r="AR86" s="83" t="str">
        <f t="shared" si="356"/>
        <v/>
      </c>
      <c r="AS86" s="84" t="str">
        <f t="shared" si="357"/>
        <v/>
      </c>
      <c r="AT86" s="85" t="str">
        <f t="shared" si="333"/>
        <v/>
      </c>
      <c r="AU86" s="82" t="str">
        <f t="shared" si="334"/>
        <v/>
      </c>
      <c r="AV86" s="82" t="str">
        <f t="shared" si="335"/>
        <v xml:space="preserve"> </v>
      </c>
    </row>
    <row r="87" spans="1:48" s="36" customFormat="1" ht="12.75" customHeight="1">
      <c r="A87" s="8"/>
      <c r="B87" s="8"/>
      <c r="C87" s="8"/>
      <c r="D87" s="8" t="str">
        <f t="shared" si="306"/>
        <v/>
      </c>
      <c r="E87" s="8"/>
      <c r="F87" s="33"/>
      <c r="G87" s="33"/>
      <c r="H87" s="8"/>
      <c r="I87" s="8" t="str">
        <f t="shared" si="307"/>
        <v/>
      </c>
      <c r="J87" s="96"/>
      <c r="K87" s="8"/>
      <c r="L87" s="8"/>
      <c r="M87" s="8"/>
      <c r="N87" s="8"/>
      <c r="O87" s="8" t="str">
        <f t="shared" si="308"/>
        <v/>
      </c>
      <c r="P87" s="8"/>
      <c r="Q87" s="8"/>
      <c r="R87" s="8"/>
      <c r="S87" s="8" t="str">
        <f t="shared" si="309"/>
        <v/>
      </c>
      <c r="T87" s="8" t="str">
        <f t="shared" si="310"/>
        <v/>
      </c>
      <c r="U87" s="8"/>
      <c r="V87" s="8">
        <f t="shared" si="311"/>
        <v>0</v>
      </c>
      <c r="W87" s="8">
        <f t="shared" si="312"/>
        <v>0</v>
      </c>
      <c r="X87" s="38">
        <f t="shared" si="313"/>
        <v>0</v>
      </c>
      <c r="Y87" s="8">
        <f t="shared" si="314"/>
        <v>0</v>
      </c>
      <c r="Z87" s="8">
        <f t="shared" si="315"/>
        <v>0</v>
      </c>
      <c r="AA87" s="38">
        <f t="shared" si="316"/>
        <v>0</v>
      </c>
      <c r="AB87" s="39" t="e">
        <f t="shared" si="317"/>
        <v>#DIV/0!</v>
      </c>
      <c r="AC87" s="38" t="e">
        <f t="shared" si="318"/>
        <v>#DIV/0!</v>
      </c>
      <c r="AD87" s="39" t="e">
        <f t="shared" si="319"/>
        <v>#DIV/0!</v>
      </c>
      <c r="AE87" s="38">
        <f t="shared" si="320"/>
        <v>0</v>
      </c>
      <c r="AF87" s="39" t="e">
        <f t="shared" si="321"/>
        <v>#DIV/0!</v>
      </c>
      <c r="AG87" s="82" t="str">
        <f t="shared" si="322"/>
        <v/>
      </c>
      <c r="AH87" s="82">
        <f t="shared" ref="AH87:AH89" si="428">IF(I87=A$10,0,IF(I87=90,3.571,IF(I87=89,3.559,IF(I87=88,3.54,IF(I87=87,3.508,IF(I87=86,3.458,IF(I87=85,3.386,IF(I87=84,3.288,0))))))))</f>
        <v>0</v>
      </c>
      <c r="AI87" s="82">
        <f t="shared" ref="AI87:AI89" si="429">IF(I87=A$10,0,IF(I87=83,3.166,IF(I87=82,3.018,IF(I87=81,2.849,IF(I87=80,2.669,IF(I87=79,2.5,IF(I87=78,2.358,IF(I87=77,2.251,0))))))))</f>
        <v>0</v>
      </c>
      <c r="AJ87" s="82">
        <f t="shared" ref="AJ87:AJ89" si="430">IF(I87=A$10,0,IF(I87=76,2.184,IF(I87=75,2.142,IF(I87=74,2.113,IF(I87=73,2.087,IF(I87=72,2.053,IF(I87=71,2.002,IF(I87=70,1.933,0))))))))</f>
        <v>0</v>
      </c>
      <c r="AK87" s="82">
        <f t="shared" ref="AK87:AK89" si="431">IF(I87=A$10,0,IF(I87=69,1.856,IF(I87=68,1.782,IF(I87=67,1.719,IF(I87=66,1.671,IF(I87=65,1.636,IF(I87=64,1.608,IF(I87=63,1.584,0))))))))</f>
        <v>0</v>
      </c>
      <c r="AL87" s="82">
        <f t="shared" ref="AL87:AL89" si="432">IF(I87=A$10,0,IF(I87=62,1.561,IF(I87=61,1.536,IF(I87=60,1.509,IF(I87=59,1.48,IF(I87=58,1.449,IF(I87=57,1.417,IF(I87=56,1.384,0))))))))</f>
        <v>0</v>
      </c>
      <c r="AM87" s="82">
        <f t="shared" ref="AM87:AM89" si="433">IF(I87=A$10,0,IF(I87=55,1.35,IF(I87=54,1.319,IF(I87=53,1.293,IF(I87=52,1.271,IF(I87=51,1.255,IF(I87=50,1.243,IF(I87=49,1.234,0))))))))</f>
        <v>0</v>
      </c>
      <c r="AN87" s="82">
        <f t="shared" ref="AN87:AN89" si="434">IF(I87=A$10,0,IF(I87=48,1.226,IF(I87=47,1.217,IF(I87=46,1.207,IF(I87=45,1.195,IF(I87=44,1.183,IF(I87=43,1.17,IF(I87=42,1.158,0))))))))</f>
        <v>0</v>
      </c>
      <c r="AO87" s="82">
        <f t="shared" ref="AO87:AO89" si="435">IF(I87=A$10,0,IF(I87=41,1.147,IF(I87=40,1.136,IF(I87=39,1.125,IF(I87=38,1.113,IF(I87=37,1.1,IF(I87=36,1.087,IF(I87=35,1.072,0))))))))</f>
        <v>0</v>
      </c>
      <c r="AP87" s="82">
        <f t="shared" ref="AP87:AP89" si="436">IF(I87=A$10,0,IF(I87=36,1.087,IF(I87=35,1.072,0)))</f>
        <v>0</v>
      </c>
      <c r="AQ87" s="82">
        <f t="shared" ref="AQ87:AQ89" si="437">IF(I87=A$10,0,MAX(AH87:AP87))</f>
        <v>0</v>
      </c>
      <c r="AR87" s="83" t="str">
        <f t="shared" si="356"/>
        <v/>
      </c>
      <c r="AS87" s="84" t="str">
        <f t="shared" si="357"/>
        <v/>
      </c>
      <c r="AT87" s="85" t="str">
        <f t="shared" si="333"/>
        <v/>
      </c>
      <c r="AU87" s="82" t="str">
        <f t="shared" si="334"/>
        <v/>
      </c>
      <c r="AV87" s="82" t="str">
        <f t="shared" si="335"/>
        <v xml:space="preserve"> </v>
      </c>
    </row>
    <row r="88" spans="1:48" s="36" customFormat="1" ht="12.75" customHeight="1">
      <c r="A88" s="8"/>
      <c r="B88" s="8"/>
      <c r="C88" s="8"/>
      <c r="D88" s="8" t="str">
        <f t="shared" si="306"/>
        <v/>
      </c>
      <c r="E88" s="8"/>
      <c r="F88" s="33"/>
      <c r="G88" s="33"/>
      <c r="H88" s="8"/>
      <c r="I88" s="8" t="str">
        <f t="shared" si="307"/>
        <v/>
      </c>
      <c r="J88" s="96"/>
      <c r="K88" s="8"/>
      <c r="L88" s="8"/>
      <c r="M88" s="8"/>
      <c r="N88" s="8"/>
      <c r="O88" s="8" t="str">
        <f t="shared" si="308"/>
        <v/>
      </c>
      <c r="P88" s="8"/>
      <c r="Q88" s="8"/>
      <c r="R88" s="8"/>
      <c r="S88" s="8" t="str">
        <f t="shared" si="309"/>
        <v/>
      </c>
      <c r="T88" s="8" t="str">
        <f t="shared" si="310"/>
        <v/>
      </c>
      <c r="U88" s="8"/>
      <c r="V88" s="8">
        <f t="shared" si="311"/>
        <v>0</v>
      </c>
      <c r="W88" s="8">
        <f t="shared" si="312"/>
        <v>0</v>
      </c>
      <c r="X88" s="38">
        <f t="shared" si="313"/>
        <v>0</v>
      </c>
      <c r="Y88" s="8">
        <f t="shared" si="314"/>
        <v>0</v>
      </c>
      <c r="Z88" s="8">
        <f t="shared" si="315"/>
        <v>0</v>
      </c>
      <c r="AA88" s="38">
        <f t="shared" si="316"/>
        <v>0</v>
      </c>
      <c r="AB88" s="39" t="e">
        <f t="shared" si="317"/>
        <v>#DIV/0!</v>
      </c>
      <c r="AC88" s="38" t="e">
        <f t="shared" si="318"/>
        <v>#DIV/0!</v>
      </c>
      <c r="AD88" s="39" t="e">
        <f t="shared" si="319"/>
        <v>#DIV/0!</v>
      </c>
      <c r="AE88" s="38">
        <f t="shared" si="320"/>
        <v>0</v>
      </c>
      <c r="AF88" s="39" t="e">
        <f t="shared" si="321"/>
        <v>#DIV/0!</v>
      </c>
      <c r="AG88" s="82" t="str">
        <f t="shared" si="322"/>
        <v/>
      </c>
      <c r="AH88" s="82">
        <f t="shared" si="428"/>
        <v>0</v>
      </c>
      <c r="AI88" s="82">
        <f t="shared" si="429"/>
        <v>0</v>
      </c>
      <c r="AJ88" s="82">
        <f t="shared" si="430"/>
        <v>0</v>
      </c>
      <c r="AK88" s="82">
        <f t="shared" si="431"/>
        <v>0</v>
      </c>
      <c r="AL88" s="82">
        <f t="shared" si="432"/>
        <v>0</v>
      </c>
      <c r="AM88" s="82">
        <f t="shared" si="433"/>
        <v>0</v>
      </c>
      <c r="AN88" s="82">
        <f t="shared" si="434"/>
        <v>0</v>
      </c>
      <c r="AO88" s="82">
        <f t="shared" si="435"/>
        <v>0</v>
      </c>
      <c r="AP88" s="82">
        <f t="shared" si="436"/>
        <v>0</v>
      </c>
      <c r="AQ88" s="82">
        <f t="shared" si="437"/>
        <v>0</v>
      </c>
      <c r="AR88" s="83" t="str">
        <f t="shared" si="356"/>
        <v/>
      </c>
      <c r="AS88" s="84" t="str">
        <f t="shared" si="357"/>
        <v/>
      </c>
      <c r="AT88" s="85" t="str">
        <f t="shared" si="333"/>
        <v/>
      </c>
      <c r="AU88" s="82" t="str">
        <f t="shared" si="334"/>
        <v/>
      </c>
      <c r="AV88" s="82" t="str">
        <f t="shared" si="335"/>
        <v xml:space="preserve"> </v>
      </c>
    </row>
    <row r="89" spans="1:48" s="36" customFormat="1" ht="12.75" customHeight="1">
      <c r="A89" s="8"/>
      <c r="B89" s="8"/>
      <c r="C89" s="8"/>
      <c r="D89" s="8" t="str">
        <f t="shared" si="306"/>
        <v/>
      </c>
      <c r="E89" s="8"/>
      <c r="F89" s="33"/>
      <c r="G89" s="33"/>
      <c r="H89" s="8"/>
      <c r="I89" s="8" t="str">
        <f t="shared" si="307"/>
        <v/>
      </c>
      <c r="J89" s="96"/>
      <c r="K89" s="8"/>
      <c r="L89" s="8"/>
      <c r="M89" s="8"/>
      <c r="N89" s="8"/>
      <c r="O89" s="8" t="str">
        <f t="shared" si="308"/>
        <v/>
      </c>
      <c r="P89" s="8"/>
      <c r="Q89" s="8"/>
      <c r="R89" s="8"/>
      <c r="S89" s="8" t="str">
        <f t="shared" si="309"/>
        <v/>
      </c>
      <c r="T89" s="8" t="str">
        <f t="shared" si="310"/>
        <v/>
      </c>
      <c r="U89" s="8"/>
      <c r="V89" s="8">
        <f t="shared" si="311"/>
        <v>0</v>
      </c>
      <c r="W89" s="8">
        <f t="shared" si="312"/>
        <v>0</v>
      </c>
      <c r="X89" s="38">
        <f t="shared" si="313"/>
        <v>0</v>
      </c>
      <c r="Y89" s="8">
        <f t="shared" si="314"/>
        <v>0</v>
      </c>
      <c r="Z89" s="8">
        <f t="shared" si="315"/>
        <v>0</v>
      </c>
      <c r="AA89" s="38">
        <f t="shared" si="316"/>
        <v>0</v>
      </c>
      <c r="AB89" s="39" t="e">
        <f t="shared" si="317"/>
        <v>#DIV/0!</v>
      </c>
      <c r="AC89" s="38" t="e">
        <f t="shared" si="318"/>
        <v>#DIV/0!</v>
      </c>
      <c r="AD89" s="39" t="e">
        <f t="shared" si="319"/>
        <v>#DIV/0!</v>
      </c>
      <c r="AE89" s="38">
        <f t="shared" si="320"/>
        <v>0</v>
      </c>
      <c r="AF89" s="39" t="e">
        <f t="shared" si="321"/>
        <v>#DIV/0!</v>
      </c>
      <c r="AG89" s="82" t="str">
        <f t="shared" si="322"/>
        <v/>
      </c>
      <c r="AH89" s="82">
        <f t="shared" si="428"/>
        <v>0</v>
      </c>
      <c r="AI89" s="82">
        <f t="shared" si="429"/>
        <v>0</v>
      </c>
      <c r="AJ89" s="82">
        <f t="shared" si="430"/>
        <v>0</v>
      </c>
      <c r="AK89" s="82">
        <f t="shared" si="431"/>
        <v>0</v>
      </c>
      <c r="AL89" s="82">
        <f t="shared" si="432"/>
        <v>0</v>
      </c>
      <c r="AM89" s="82">
        <f t="shared" si="433"/>
        <v>0</v>
      </c>
      <c r="AN89" s="82">
        <f t="shared" si="434"/>
        <v>0</v>
      </c>
      <c r="AO89" s="82">
        <f t="shared" si="435"/>
        <v>0</v>
      </c>
      <c r="AP89" s="82">
        <f t="shared" si="436"/>
        <v>0</v>
      </c>
      <c r="AQ89" s="82">
        <f t="shared" si="437"/>
        <v>0</v>
      </c>
      <c r="AR89" s="83" t="str">
        <f t="shared" si="356"/>
        <v/>
      </c>
      <c r="AS89" s="84" t="str">
        <f t="shared" si="357"/>
        <v/>
      </c>
      <c r="AT89" s="85" t="str">
        <f t="shared" si="333"/>
        <v/>
      </c>
      <c r="AU89" s="82" t="str">
        <f t="shared" si="334"/>
        <v/>
      </c>
      <c r="AV89" s="82" t="str">
        <f t="shared" si="335"/>
        <v xml:space="preserve"> </v>
      </c>
    </row>
    <row r="90" spans="1:48" s="36" customFormat="1" ht="12.75" customHeight="1">
      <c r="A90" s="8"/>
      <c r="B90" s="8"/>
      <c r="C90" s="8"/>
      <c r="D90" s="8" t="str">
        <f t="shared" si="306"/>
        <v/>
      </c>
      <c r="E90" s="8"/>
      <c r="F90" s="33"/>
      <c r="G90" s="33"/>
      <c r="H90" s="8"/>
      <c r="I90" s="8" t="str">
        <f t="shared" si="307"/>
        <v/>
      </c>
      <c r="J90" s="96"/>
      <c r="K90" s="8"/>
      <c r="L90" s="8"/>
      <c r="M90" s="8"/>
      <c r="N90" s="8"/>
      <c r="O90" s="8" t="str">
        <f t="shared" si="308"/>
        <v/>
      </c>
      <c r="P90" s="8"/>
      <c r="Q90" s="8"/>
      <c r="R90" s="8"/>
      <c r="S90" s="8" t="str">
        <f t="shared" si="309"/>
        <v/>
      </c>
      <c r="T90" s="8" t="str">
        <f t="shared" si="310"/>
        <v/>
      </c>
      <c r="U90" s="117"/>
      <c r="V90" s="8">
        <f t="shared" si="311"/>
        <v>0</v>
      </c>
      <c r="W90" s="8">
        <f t="shared" si="312"/>
        <v>0</v>
      </c>
      <c r="X90" s="38">
        <f t="shared" si="313"/>
        <v>0</v>
      </c>
      <c r="Y90" s="8">
        <f t="shared" si="314"/>
        <v>0</v>
      </c>
      <c r="Z90" s="8">
        <f t="shared" si="315"/>
        <v>0</v>
      </c>
      <c r="AA90" s="38">
        <f t="shared" si="316"/>
        <v>0</v>
      </c>
      <c r="AB90" s="39" t="e">
        <f t="shared" si="317"/>
        <v>#DIV/0!</v>
      </c>
      <c r="AC90" s="38" t="e">
        <f t="shared" si="318"/>
        <v>#DIV/0!</v>
      </c>
      <c r="AD90" s="39" t="e">
        <f t="shared" si="319"/>
        <v>#DIV/0!</v>
      </c>
      <c r="AE90" s="38">
        <f t="shared" si="320"/>
        <v>0</v>
      </c>
      <c r="AF90" s="39" t="e">
        <f t="shared" si="321"/>
        <v>#DIV/0!</v>
      </c>
      <c r="AG90" s="82" t="str">
        <f t="shared" si="322"/>
        <v/>
      </c>
      <c r="AH90" s="82">
        <f t="shared" ref="AH90" si="438">IF(I90=A$7,0,IF(I90=90,3.571,IF(I90=89,3.559,IF(I90=88,3.54,IF(I90=87,3.508,IF(I90=86,3.458,IF(I90=85,3.386,IF(I90=84,3.288,0))))))))</f>
        <v>0</v>
      </c>
      <c r="AI90" s="82">
        <f t="shared" ref="AI90" si="439">IF(I90=A$7,0,IF(I90=83,3.166,IF(I90=82,3.018,IF(I90=81,2.849,IF(I90=80,2.669,IF(I90=79,2.5,IF(I90=78,2.358,IF(I90=77,2.251,0))))))))</f>
        <v>0</v>
      </c>
      <c r="AJ90" s="82">
        <f t="shared" ref="AJ90" si="440">IF(I90=A$7,0,IF(I90=76,2.184,IF(I90=75,2.142,IF(I90=74,2.113,IF(I90=73,2.087,IF(I90=72,2.053,IF(I90=71,2.002,IF(I90=70,1.933,0))))))))</f>
        <v>0</v>
      </c>
      <c r="AK90" s="82">
        <f t="shared" ref="AK90" si="441">IF(I90=A$7,0,IF(I90=69,1.856,IF(I90=68,1.782,IF(I90=67,1.719,IF(I90=66,1.671,IF(I90=65,1.636,IF(I90=64,1.608,IF(I90=63,1.584,0))))))))</f>
        <v>0</v>
      </c>
      <c r="AL90" s="82">
        <f t="shared" ref="AL90" si="442">IF(I90=A$7,0,IF(I90=62,1.561,IF(I90=61,1.536,IF(I90=60,1.509,IF(I90=59,1.48,IF(I90=58,1.449,IF(I90=57,1.417,IF(I90=56,1.384,0))))))))</f>
        <v>0</v>
      </c>
      <c r="AM90" s="82">
        <f t="shared" ref="AM90" si="443">IF(I90=A$7,0,IF(I90=55,1.35,IF(I90=54,1.319,IF(I90=53,1.293,IF(I90=52,1.271,IF(I90=51,1.255,IF(I90=50,1.243,IF(I90=49,1.234,0))))))))</f>
        <v>0</v>
      </c>
      <c r="AN90" s="82">
        <f t="shared" ref="AN90" si="444">IF(I90=A$7,0,IF(I90=48,1.226,IF(I90=47,1.217,IF(I90=46,1.207,IF(I90=45,1.195,IF(I90=44,1.183,IF(I90=43,1.17,IF(I90=42,1.158,0))))))))</f>
        <v>0</v>
      </c>
      <c r="AO90" s="82">
        <f t="shared" ref="AO90" si="445">IF(I90=A$7,0,IF(I90=41,1.147,IF(I90=40,1.136,IF(I90=39,1.125,IF(I90=38,1.113,IF(I90=37,1.1,IF(I90=36,1.087,IF(I90=35,1.072,0))))))))</f>
        <v>0</v>
      </c>
      <c r="AP90" s="82">
        <f t="shared" ref="AP90" si="446">IF(I90=A$7,0,IF(I90=36,1.087,IF(I90=35,1.072,0)))</f>
        <v>0</v>
      </c>
      <c r="AQ90" s="82">
        <f t="shared" ref="AQ90" si="447">IF(I90=A$7,0,MAX(AH90:AP90))</f>
        <v>0</v>
      </c>
      <c r="AR90" s="83" t="str">
        <f t="shared" si="356"/>
        <v/>
      </c>
      <c r="AS90" s="84" t="str">
        <f t="shared" si="357"/>
        <v/>
      </c>
      <c r="AT90" s="85" t="str">
        <f t="shared" si="333"/>
        <v/>
      </c>
      <c r="AU90" s="82" t="str">
        <f t="shared" si="334"/>
        <v/>
      </c>
      <c r="AV90" s="82" t="str">
        <f t="shared" si="335"/>
        <v xml:space="preserve"> </v>
      </c>
    </row>
    <row r="91" spans="1:48" s="36" customFormat="1" ht="12.75" customHeight="1">
      <c r="A91" s="8"/>
      <c r="B91" s="8"/>
      <c r="C91" s="8"/>
      <c r="D91" s="8" t="str">
        <f t="shared" si="306"/>
        <v/>
      </c>
      <c r="E91" s="8"/>
      <c r="F91" s="33"/>
      <c r="G91" s="33"/>
      <c r="H91" s="8"/>
      <c r="I91" s="8" t="str">
        <f t="shared" si="307"/>
        <v/>
      </c>
      <c r="J91" s="96"/>
      <c r="K91" s="8"/>
      <c r="L91" s="8"/>
      <c r="M91" s="8"/>
      <c r="N91" s="8"/>
      <c r="O91" s="8" t="str">
        <f t="shared" si="308"/>
        <v/>
      </c>
      <c r="P91" s="8"/>
      <c r="Q91" s="8"/>
      <c r="R91" s="8"/>
      <c r="S91" s="8" t="str">
        <f t="shared" si="309"/>
        <v/>
      </c>
      <c r="T91" s="8" t="str">
        <f t="shared" si="310"/>
        <v/>
      </c>
      <c r="U91" s="8"/>
      <c r="V91" s="8">
        <f t="shared" si="311"/>
        <v>0</v>
      </c>
      <c r="W91" s="8">
        <f t="shared" si="312"/>
        <v>0</v>
      </c>
      <c r="X91" s="38">
        <f t="shared" si="313"/>
        <v>0</v>
      </c>
      <c r="Y91" s="8">
        <f t="shared" si="314"/>
        <v>0</v>
      </c>
      <c r="Z91" s="8">
        <f t="shared" si="315"/>
        <v>0</v>
      </c>
      <c r="AA91" s="38">
        <f t="shared" si="316"/>
        <v>0</v>
      </c>
      <c r="AB91" s="39" t="e">
        <f t="shared" si="317"/>
        <v>#DIV/0!</v>
      </c>
      <c r="AC91" s="38" t="e">
        <f t="shared" si="318"/>
        <v>#DIV/0!</v>
      </c>
      <c r="AD91" s="39" t="e">
        <f t="shared" si="319"/>
        <v>#DIV/0!</v>
      </c>
      <c r="AE91" s="38">
        <f t="shared" si="320"/>
        <v>0</v>
      </c>
      <c r="AF91" s="39" t="e">
        <f t="shared" si="321"/>
        <v>#DIV/0!</v>
      </c>
      <c r="AG91" s="82" t="str">
        <f t="shared" si="322"/>
        <v/>
      </c>
      <c r="AH91" s="82">
        <f t="shared" ref="AH91:AH93" si="448">IF(I91=A$10,0,IF(I91=90,3.571,IF(I91=89,3.559,IF(I91=88,3.54,IF(I91=87,3.508,IF(I91=86,3.458,IF(I91=85,3.386,IF(I91=84,3.288,0))))))))</f>
        <v>0</v>
      </c>
      <c r="AI91" s="82">
        <f t="shared" ref="AI91:AI93" si="449">IF(I91=A$10,0,IF(I91=83,3.166,IF(I91=82,3.018,IF(I91=81,2.849,IF(I91=80,2.669,IF(I91=79,2.5,IF(I91=78,2.358,IF(I91=77,2.251,0))))))))</f>
        <v>0</v>
      </c>
      <c r="AJ91" s="82">
        <f t="shared" ref="AJ91:AJ93" si="450">IF(I91=A$10,0,IF(I91=76,2.184,IF(I91=75,2.142,IF(I91=74,2.113,IF(I91=73,2.087,IF(I91=72,2.053,IF(I91=71,2.002,IF(I91=70,1.933,0))))))))</f>
        <v>0</v>
      </c>
      <c r="AK91" s="82">
        <f t="shared" ref="AK91:AK93" si="451">IF(I91=A$10,0,IF(I91=69,1.856,IF(I91=68,1.782,IF(I91=67,1.719,IF(I91=66,1.671,IF(I91=65,1.636,IF(I91=64,1.608,IF(I91=63,1.584,0))))))))</f>
        <v>0</v>
      </c>
      <c r="AL91" s="82">
        <f t="shared" ref="AL91:AL93" si="452">IF(I91=A$10,0,IF(I91=62,1.561,IF(I91=61,1.536,IF(I91=60,1.509,IF(I91=59,1.48,IF(I91=58,1.449,IF(I91=57,1.417,IF(I91=56,1.384,0))))))))</f>
        <v>0</v>
      </c>
      <c r="AM91" s="82">
        <f t="shared" ref="AM91:AM93" si="453">IF(I91=A$10,0,IF(I91=55,1.35,IF(I91=54,1.319,IF(I91=53,1.293,IF(I91=52,1.271,IF(I91=51,1.255,IF(I91=50,1.243,IF(I91=49,1.234,0))))))))</f>
        <v>0</v>
      </c>
      <c r="AN91" s="82">
        <f t="shared" ref="AN91:AN93" si="454">IF(I91=A$10,0,IF(I91=48,1.226,IF(I91=47,1.217,IF(I91=46,1.207,IF(I91=45,1.195,IF(I91=44,1.183,IF(I91=43,1.17,IF(I91=42,1.158,0))))))))</f>
        <v>0</v>
      </c>
      <c r="AO91" s="82">
        <f t="shared" ref="AO91:AO93" si="455">IF(I91=A$10,0,IF(I91=41,1.147,IF(I91=40,1.136,IF(I91=39,1.125,IF(I91=38,1.113,IF(I91=37,1.1,IF(I91=36,1.087,IF(I91=35,1.072,0))))))))</f>
        <v>0</v>
      </c>
      <c r="AP91" s="82">
        <f t="shared" ref="AP91:AP93" si="456">IF(I91=A$10,0,IF(I91=36,1.087,IF(I91=35,1.072,0)))</f>
        <v>0</v>
      </c>
      <c r="AQ91" s="82">
        <f t="shared" ref="AQ91:AQ93" si="457">IF(I91=A$10,0,MAX(AH91:AP91))</f>
        <v>0</v>
      </c>
      <c r="AR91" s="83" t="str">
        <f t="shared" si="356"/>
        <v/>
      </c>
      <c r="AS91" s="84" t="str">
        <f t="shared" si="357"/>
        <v/>
      </c>
      <c r="AT91" s="85" t="str">
        <f t="shared" si="333"/>
        <v/>
      </c>
      <c r="AU91" s="82" t="str">
        <f t="shared" si="334"/>
        <v/>
      </c>
      <c r="AV91" s="82" t="str">
        <f t="shared" si="335"/>
        <v xml:space="preserve"> </v>
      </c>
    </row>
    <row r="92" spans="1:48" s="36" customFormat="1" ht="12.75" customHeight="1">
      <c r="A92" s="8"/>
      <c r="B92" s="8"/>
      <c r="C92" s="8"/>
      <c r="D92" s="8" t="str">
        <f t="shared" si="306"/>
        <v/>
      </c>
      <c r="E92" s="8"/>
      <c r="F92" s="33"/>
      <c r="G92" s="33"/>
      <c r="H92" s="8"/>
      <c r="I92" s="8" t="str">
        <f t="shared" si="307"/>
        <v/>
      </c>
      <c r="J92" s="96"/>
      <c r="K92" s="8"/>
      <c r="L92" s="8"/>
      <c r="M92" s="8"/>
      <c r="N92" s="8"/>
      <c r="O92" s="8" t="str">
        <f t="shared" si="308"/>
        <v/>
      </c>
      <c r="P92" s="8"/>
      <c r="Q92" s="8"/>
      <c r="R92" s="8"/>
      <c r="S92" s="8" t="str">
        <f t="shared" si="309"/>
        <v/>
      </c>
      <c r="T92" s="8" t="str">
        <f t="shared" si="310"/>
        <v/>
      </c>
      <c r="U92" s="8"/>
      <c r="V92" s="8">
        <f t="shared" si="311"/>
        <v>0</v>
      </c>
      <c r="W92" s="8">
        <f t="shared" si="312"/>
        <v>0</v>
      </c>
      <c r="X92" s="38">
        <f t="shared" si="313"/>
        <v>0</v>
      </c>
      <c r="Y92" s="8">
        <f t="shared" si="314"/>
        <v>0</v>
      </c>
      <c r="Z92" s="8">
        <f t="shared" si="315"/>
        <v>0</v>
      </c>
      <c r="AA92" s="38">
        <f t="shared" si="316"/>
        <v>0</v>
      </c>
      <c r="AB92" s="39" t="e">
        <f t="shared" si="317"/>
        <v>#DIV/0!</v>
      </c>
      <c r="AC92" s="38" t="e">
        <f t="shared" si="318"/>
        <v>#DIV/0!</v>
      </c>
      <c r="AD92" s="39" t="e">
        <f t="shared" si="319"/>
        <v>#DIV/0!</v>
      </c>
      <c r="AE92" s="38">
        <f t="shared" si="320"/>
        <v>0</v>
      </c>
      <c r="AF92" s="39" t="e">
        <f t="shared" si="321"/>
        <v>#DIV/0!</v>
      </c>
      <c r="AG92" s="82" t="str">
        <f t="shared" si="322"/>
        <v/>
      </c>
      <c r="AH92" s="82">
        <f t="shared" si="448"/>
        <v>0</v>
      </c>
      <c r="AI92" s="82">
        <f t="shared" si="449"/>
        <v>0</v>
      </c>
      <c r="AJ92" s="82">
        <f t="shared" si="450"/>
        <v>0</v>
      </c>
      <c r="AK92" s="82">
        <f t="shared" si="451"/>
        <v>0</v>
      </c>
      <c r="AL92" s="82">
        <f t="shared" si="452"/>
        <v>0</v>
      </c>
      <c r="AM92" s="82">
        <f t="shared" si="453"/>
        <v>0</v>
      </c>
      <c r="AN92" s="82">
        <f t="shared" si="454"/>
        <v>0</v>
      </c>
      <c r="AO92" s="82">
        <f t="shared" si="455"/>
        <v>0</v>
      </c>
      <c r="AP92" s="82">
        <f t="shared" si="456"/>
        <v>0</v>
      </c>
      <c r="AQ92" s="82">
        <f t="shared" si="457"/>
        <v>0</v>
      </c>
      <c r="AR92" s="83" t="str">
        <f t="shared" si="356"/>
        <v/>
      </c>
      <c r="AS92" s="84" t="str">
        <f t="shared" si="357"/>
        <v/>
      </c>
      <c r="AT92" s="85" t="str">
        <f t="shared" si="333"/>
        <v/>
      </c>
      <c r="AU92" s="82" t="str">
        <f t="shared" si="334"/>
        <v/>
      </c>
      <c r="AV92" s="82" t="str">
        <f t="shared" si="335"/>
        <v xml:space="preserve"> </v>
      </c>
    </row>
    <row r="93" spans="1:48" s="36" customFormat="1" ht="12.75" customHeight="1">
      <c r="A93" s="8"/>
      <c r="B93" s="8"/>
      <c r="C93" s="8"/>
      <c r="D93" s="8" t="str">
        <f t="shared" si="306"/>
        <v/>
      </c>
      <c r="E93" s="8"/>
      <c r="F93" s="33"/>
      <c r="G93" s="33"/>
      <c r="H93" s="8"/>
      <c r="I93" s="8" t="str">
        <f t="shared" si="307"/>
        <v/>
      </c>
      <c r="J93" s="96"/>
      <c r="K93" s="8"/>
      <c r="L93" s="8"/>
      <c r="M93" s="8"/>
      <c r="N93" s="8"/>
      <c r="O93" s="8" t="str">
        <f t="shared" si="308"/>
        <v/>
      </c>
      <c r="P93" s="8"/>
      <c r="Q93" s="8"/>
      <c r="R93" s="8"/>
      <c r="S93" s="8" t="str">
        <f t="shared" si="309"/>
        <v/>
      </c>
      <c r="T93" s="8" t="str">
        <f t="shared" si="310"/>
        <v/>
      </c>
      <c r="U93" s="8"/>
      <c r="V93" s="8">
        <f t="shared" si="311"/>
        <v>0</v>
      </c>
      <c r="W93" s="8">
        <f t="shared" si="312"/>
        <v>0</v>
      </c>
      <c r="X93" s="38">
        <f t="shared" si="313"/>
        <v>0</v>
      </c>
      <c r="Y93" s="8">
        <f t="shared" si="314"/>
        <v>0</v>
      </c>
      <c r="Z93" s="8">
        <f t="shared" si="315"/>
        <v>0</v>
      </c>
      <c r="AA93" s="38">
        <f t="shared" si="316"/>
        <v>0</v>
      </c>
      <c r="AB93" s="39" t="e">
        <f t="shared" si="317"/>
        <v>#DIV/0!</v>
      </c>
      <c r="AC93" s="38" t="e">
        <f t="shared" si="318"/>
        <v>#DIV/0!</v>
      </c>
      <c r="AD93" s="39" t="e">
        <f t="shared" si="319"/>
        <v>#DIV/0!</v>
      </c>
      <c r="AE93" s="38">
        <f t="shared" si="320"/>
        <v>0</v>
      </c>
      <c r="AF93" s="39" t="e">
        <f t="shared" si="321"/>
        <v>#DIV/0!</v>
      </c>
      <c r="AG93" s="82" t="str">
        <f t="shared" si="322"/>
        <v/>
      </c>
      <c r="AH93" s="82">
        <f t="shared" si="448"/>
        <v>0</v>
      </c>
      <c r="AI93" s="82">
        <f t="shared" si="449"/>
        <v>0</v>
      </c>
      <c r="AJ93" s="82">
        <f t="shared" si="450"/>
        <v>0</v>
      </c>
      <c r="AK93" s="82">
        <f t="shared" si="451"/>
        <v>0</v>
      </c>
      <c r="AL93" s="82">
        <f t="shared" si="452"/>
        <v>0</v>
      </c>
      <c r="AM93" s="82">
        <f t="shared" si="453"/>
        <v>0</v>
      </c>
      <c r="AN93" s="82">
        <f t="shared" si="454"/>
        <v>0</v>
      </c>
      <c r="AO93" s="82">
        <f t="shared" si="455"/>
        <v>0</v>
      </c>
      <c r="AP93" s="82">
        <f t="shared" si="456"/>
        <v>0</v>
      </c>
      <c r="AQ93" s="82">
        <f t="shared" si="457"/>
        <v>0</v>
      </c>
      <c r="AR93" s="83" t="str">
        <f t="shared" si="356"/>
        <v/>
      </c>
      <c r="AS93" s="84" t="str">
        <f t="shared" si="357"/>
        <v/>
      </c>
      <c r="AT93" s="85" t="str">
        <f t="shared" si="333"/>
        <v/>
      </c>
      <c r="AU93" s="82" t="str">
        <f t="shared" si="334"/>
        <v/>
      </c>
      <c r="AV93" s="82" t="str">
        <f t="shared" si="335"/>
        <v xml:space="preserve"> </v>
      </c>
    </row>
    <row r="94" spans="1:48" s="36" customFormat="1" ht="12.75" customHeight="1">
      <c r="A94" s="8"/>
      <c r="B94" s="8"/>
      <c r="C94" s="8"/>
      <c r="D94" s="8" t="str">
        <f t="shared" si="306"/>
        <v/>
      </c>
      <c r="E94" s="8"/>
      <c r="F94" s="33"/>
      <c r="G94" s="33"/>
      <c r="H94" s="8"/>
      <c r="I94" s="8" t="str">
        <f t="shared" si="307"/>
        <v/>
      </c>
      <c r="J94" s="96"/>
      <c r="K94" s="8"/>
      <c r="L94" s="8"/>
      <c r="M94" s="8"/>
      <c r="N94" s="8"/>
      <c r="O94" s="8" t="str">
        <f t="shared" si="308"/>
        <v/>
      </c>
      <c r="P94" s="8"/>
      <c r="Q94" s="8"/>
      <c r="R94" s="8"/>
      <c r="S94" s="8" t="str">
        <f t="shared" si="309"/>
        <v/>
      </c>
      <c r="T94" s="8" t="str">
        <f t="shared" si="310"/>
        <v/>
      </c>
      <c r="U94" s="117"/>
      <c r="V94" s="8">
        <f t="shared" si="311"/>
        <v>0</v>
      </c>
      <c r="W94" s="8">
        <f t="shared" si="312"/>
        <v>0</v>
      </c>
      <c r="X94" s="38">
        <f t="shared" si="313"/>
        <v>0</v>
      </c>
      <c r="Y94" s="8">
        <f t="shared" si="314"/>
        <v>0</v>
      </c>
      <c r="Z94" s="8">
        <f t="shared" si="315"/>
        <v>0</v>
      </c>
      <c r="AA94" s="38">
        <f t="shared" si="316"/>
        <v>0</v>
      </c>
      <c r="AB94" s="39" t="e">
        <f t="shared" si="317"/>
        <v>#DIV/0!</v>
      </c>
      <c r="AC94" s="38" t="e">
        <f t="shared" si="318"/>
        <v>#DIV/0!</v>
      </c>
      <c r="AD94" s="39" t="e">
        <f t="shared" si="319"/>
        <v>#DIV/0!</v>
      </c>
      <c r="AE94" s="38">
        <f t="shared" si="320"/>
        <v>0</v>
      </c>
      <c r="AF94" s="39" t="e">
        <f t="shared" si="321"/>
        <v>#DIV/0!</v>
      </c>
      <c r="AG94" s="82" t="str">
        <f t="shared" si="322"/>
        <v/>
      </c>
      <c r="AH94" s="82">
        <f t="shared" ref="AH94" si="458">IF(I94=A$7,0,IF(I94=90,3.571,IF(I94=89,3.559,IF(I94=88,3.54,IF(I94=87,3.508,IF(I94=86,3.458,IF(I94=85,3.386,IF(I94=84,3.288,0))))))))</f>
        <v>0</v>
      </c>
      <c r="AI94" s="82">
        <f t="shared" ref="AI94" si="459">IF(I94=A$7,0,IF(I94=83,3.166,IF(I94=82,3.018,IF(I94=81,2.849,IF(I94=80,2.669,IF(I94=79,2.5,IF(I94=78,2.358,IF(I94=77,2.251,0))))))))</f>
        <v>0</v>
      </c>
      <c r="AJ94" s="82">
        <f t="shared" ref="AJ94" si="460">IF(I94=A$7,0,IF(I94=76,2.184,IF(I94=75,2.142,IF(I94=74,2.113,IF(I94=73,2.087,IF(I94=72,2.053,IF(I94=71,2.002,IF(I94=70,1.933,0))))))))</f>
        <v>0</v>
      </c>
      <c r="AK94" s="82">
        <f t="shared" ref="AK94" si="461">IF(I94=A$7,0,IF(I94=69,1.856,IF(I94=68,1.782,IF(I94=67,1.719,IF(I94=66,1.671,IF(I94=65,1.636,IF(I94=64,1.608,IF(I94=63,1.584,0))))))))</f>
        <v>0</v>
      </c>
      <c r="AL94" s="82">
        <f t="shared" ref="AL94" si="462">IF(I94=A$7,0,IF(I94=62,1.561,IF(I94=61,1.536,IF(I94=60,1.509,IF(I94=59,1.48,IF(I94=58,1.449,IF(I94=57,1.417,IF(I94=56,1.384,0))))))))</f>
        <v>0</v>
      </c>
      <c r="AM94" s="82">
        <f t="shared" ref="AM94" si="463">IF(I94=A$7,0,IF(I94=55,1.35,IF(I94=54,1.319,IF(I94=53,1.293,IF(I94=52,1.271,IF(I94=51,1.255,IF(I94=50,1.243,IF(I94=49,1.234,0))))))))</f>
        <v>0</v>
      </c>
      <c r="AN94" s="82">
        <f t="shared" ref="AN94" si="464">IF(I94=A$7,0,IF(I94=48,1.226,IF(I94=47,1.217,IF(I94=46,1.207,IF(I94=45,1.195,IF(I94=44,1.183,IF(I94=43,1.17,IF(I94=42,1.158,0))))))))</f>
        <v>0</v>
      </c>
      <c r="AO94" s="82">
        <f t="shared" ref="AO94" si="465">IF(I94=A$7,0,IF(I94=41,1.147,IF(I94=40,1.136,IF(I94=39,1.125,IF(I94=38,1.113,IF(I94=37,1.1,IF(I94=36,1.087,IF(I94=35,1.072,0))))))))</f>
        <v>0</v>
      </c>
      <c r="AP94" s="82">
        <f t="shared" ref="AP94" si="466">IF(I94=A$7,0,IF(I94=36,1.087,IF(I94=35,1.072,0)))</f>
        <v>0</v>
      </c>
      <c r="AQ94" s="82">
        <f t="shared" ref="AQ94" si="467">IF(I94=A$7,0,MAX(AH94:AP94))</f>
        <v>0</v>
      </c>
      <c r="AR94" s="83" t="str">
        <f t="shared" si="356"/>
        <v/>
      </c>
      <c r="AS94" s="84" t="str">
        <f t="shared" si="357"/>
        <v/>
      </c>
      <c r="AT94" s="85" t="str">
        <f t="shared" si="333"/>
        <v/>
      </c>
      <c r="AU94" s="82" t="str">
        <f t="shared" si="334"/>
        <v/>
      </c>
      <c r="AV94" s="82" t="str">
        <f t="shared" si="335"/>
        <v xml:space="preserve"> </v>
      </c>
    </row>
    <row r="95" spans="1:48" s="36" customFormat="1" ht="12.75" customHeight="1">
      <c r="A95" s="8"/>
      <c r="B95" s="8"/>
      <c r="C95" s="8"/>
      <c r="D95" s="8" t="str">
        <f t="shared" si="306"/>
        <v/>
      </c>
      <c r="E95" s="8"/>
      <c r="F95" s="33"/>
      <c r="G95" s="33"/>
      <c r="H95" s="8"/>
      <c r="I95" s="8" t="str">
        <f t="shared" si="307"/>
        <v/>
      </c>
      <c r="J95" s="96"/>
      <c r="K95" s="8"/>
      <c r="L95" s="8"/>
      <c r="M95" s="8"/>
      <c r="N95" s="8"/>
      <c r="O95" s="8" t="str">
        <f t="shared" si="308"/>
        <v/>
      </c>
      <c r="P95" s="8"/>
      <c r="Q95" s="8"/>
      <c r="R95" s="8"/>
      <c r="S95" s="8" t="str">
        <f t="shared" si="309"/>
        <v/>
      </c>
      <c r="T95" s="8" t="str">
        <f t="shared" si="310"/>
        <v/>
      </c>
      <c r="U95" s="8"/>
      <c r="V95" s="8">
        <f t="shared" si="311"/>
        <v>0</v>
      </c>
      <c r="W95" s="8">
        <f t="shared" si="312"/>
        <v>0</v>
      </c>
      <c r="X95" s="38">
        <f t="shared" si="313"/>
        <v>0</v>
      </c>
      <c r="Y95" s="8">
        <f t="shared" si="314"/>
        <v>0</v>
      </c>
      <c r="Z95" s="8">
        <f t="shared" si="315"/>
        <v>0</v>
      </c>
      <c r="AA95" s="38">
        <f t="shared" si="316"/>
        <v>0</v>
      </c>
      <c r="AB95" s="39" t="e">
        <f t="shared" si="317"/>
        <v>#DIV/0!</v>
      </c>
      <c r="AC95" s="38" t="e">
        <f t="shared" si="318"/>
        <v>#DIV/0!</v>
      </c>
      <c r="AD95" s="39" t="e">
        <f t="shared" si="319"/>
        <v>#DIV/0!</v>
      </c>
      <c r="AE95" s="38">
        <f t="shared" si="320"/>
        <v>0</v>
      </c>
      <c r="AF95" s="39" t="e">
        <f t="shared" si="321"/>
        <v>#DIV/0!</v>
      </c>
      <c r="AG95" s="82" t="str">
        <f t="shared" si="322"/>
        <v/>
      </c>
      <c r="AH95" s="82">
        <f t="shared" ref="AH95:AH97" si="468">IF(I95=A$10,0,IF(I95=90,3.571,IF(I95=89,3.559,IF(I95=88,3.54,IF(I95=87,3.508,IF(I95=86,3.458,IF(I95=85,3.386,IF(I95=84,3.288,0))))))))</f>
        <v>0</v>
      </c>
      <c r="AI95" s="82">
        <f t="shared" ref="AI95:AI97" si="469">IF(I95=A$10,0,IF(I95=83,3.166,IF(I95=82,3.018,IF(I95=81,2.849,IF(I95=80,2.669,IF(I95=79,2.5,IF(I95=78,2.358,IF(I95=77,2.251,0))))))))</f>
        <v>0</v>
      </c>
      <c r="AJ95" s="82">
        <f t="shared" ref="AJ95:AJ97" si="470">IF(I95=A$10,0,IF(I95=76,2.184,IF(I95=75,2.142,IF(I95=74,2.113,IF(I95=73,2.087,IF(I95=72,2.053,IF(I95=71,2.002,IF(I95=70,1.933,0))))))))</f>
        <v>0</v>
      </c>
      <c r="AK95" s="82">
        <f t="shared" ref="AK95:AK97" si="471">IF(I95=A$10,0,IF(I95=69,1.856,IF(I95=68,1.782,IF(I95=67,1.719,IF(I95=66,1.671,IF(I95=65,1.636,IF(I95=64,1.608,IF(I95=63,1.584,0))))))))</f>
        <v>0</v>
      </c>
      <c r="AL95" s="82">
        <f t="shared" ref="AL95:AL97" si="472">IF(I95=A$10,0,IF(I95=62,1.561,IF(I95=61,1.536,IF(I95=60,1.509,IF(I95=59,1.48,IF(I95=58,1.449,IF(I95=57,1.417,IF(I95=56,1.384,0))))))))</f>
        <v>0</v>
      </c>
      <c r="AM95" s="82">
        <f t="shared" ref="AM95:AM97" si="473">IF(I95=A$10,0,IF(I95=55,1.35,IF(I95=54,1.319,IF(I95=53,1.293,IF(I95=52,1.271,IF(I95=51,1.255,IF(I95=50,1.243,IF(I95=49,1.234,0))))))))</f>
        <v>0</v>
      </c>
      <c r="AN95" s="82">
        <f t="shared" ref="AN95:AN97" si="474">IF(I95=A$10,0,IF(I95=48,1.226,IF(I95=47,1.217,IF(I95=46,1.207,IF(I95=45,1.195,IF(I95=44,1.183,IF(I95=43,1.17,IF(I95=42,1.158,0))))))))</f>
        <v>0</v>
      </c>
      <c r="AO95" s="82">
        <f t="shared" ref="AO95:AO97" si="475">IF(I95=A$10,0,IF(I95=41,1.147,IF(I95=40,1.136,IF(I95=39,1.125,IF(I95=38,1.113,IF(I95=37,1.1,IF(I95=36,1.087,IF(I95=35,1.072,0))))))))</f>
        <v>0</v>
      </c>
      <c r="AP95" s="82">
        <f t="shared" ref="AP95:AP97" si="476">IF(I95=A$10,0,IF(I95=36,1.087,IF(I95=35,1.072,0)))</f>
        <v>0</v>
      </c>
      <c r="AQ95" s="82">
        <f t="shared" ref="AQ95:AQ97" si="477">IF(I95=A$10,0,MAX(AH95:AP95))</f>
        <v>0</v>
      </c>
      <c r="AR95" s="83" t="str">
        <f t="shared" si="356"/>
        <v/>
      </c>
      <c r="AS95" s="84" t="str">
        <f t="shared" si="357"/>
        <v/>
      </c>
      <c r="AT95" s="85" t="str">
        <f t="shared" si="333"/>
        <v/>
      </c>
      <c r="AU95" s="82" t="str">
        <f t="shared" si="334"/>
        <v/>
      </c>
      <c r="AV95" s="82" t="str">
        <f t="shared" si="335"/>
        <v xml:space="preserve"> </v>
      </c>
    </row>
    <row r="96" spans="1:48" s="36" customFormat="1" ht="12.75" customHeight="1">
      <c r="A96" s="8"/>
      <c r="B96" s="8"/>
      <c r="C96" s="8"/>
      <c r="D96" s="8" t="str">
        <f t="shared" si="306"/>
        <v/>
      </c>
      <c r="E96" s="8"/>
      <c r="F96" s="33"/>
      <c r="G96" s="33"/>
      <c r="H96" s="8"/>
      <c r="I96" s="8" t="str">
        <f t="shared" si="307"/>
        <v/>
      </c>
      <c r="J96" s="96"/>
      <c r="K96" s="8"/>
      <c r="L96" s="8"/>
      <c r="M96" s="8"/>
      <c r="N96" s="8"/>
      <c r="O96" s="8" t="str">
        <f t="shared" si="308"/>
        <v/>
      </c>
      <c r="P96" s="8"/>
      <c r="Q96" s="8"/>
      <c r="R96" s="8"/>
      <c r="S96" s="8" t="str">
        <f t="shared" si="309"/>
        <v/>
      </c>
      <c r="T96" s="8" t="str">
        <f t="shared" si="310"/>
        <v/>
      </c>
      <c r="U96" s="8"/>
      <c r="V96" s="8">
        <f t="shared" si="311"/>
        <v>0</v>
      </c>
      <c r="W96" s="8">
        <f t="shared" si="312"/>
        <v>0</v>
      </c>
      <c r="X96" s="38">
        <f t="shared" si="313"/>
        <v>0</v>
      </c>
      <c r="Y96" s="8">
        <f t="shared" si="314"/>
        <v>0</v>
      </c>
      <c r="Z96" s="8">
        <f t="shared" si="315"/>
        <v>0</v>
      </c>
      <c r="AA96" s="38">
        <f t="shared" si="316"/>
        <v>0</v>
      </c>
      <c r="AB96" s="39" t="e">
        <f t="shared" si="317"/>
        <v>#DIV/0!</v>
      </c>
      <c r="AC96" s="38" t="e">
        <f t="shared" si="318"/>
        <v>#DIV/0!</v>
      </c>
      <c r="AD96" s="39" t="e">
        <f t="shared" si="319"/>
        <v>#DIV/0!</v>
      </c>
      <c r="AE96" s="38">
        <f t="shared" si="320"/>
        <v>0</v>
      </c>
      <c r="AF96" s="39" t="e">
        <f t="shared" si="321"/>
        <v>#DIV/0!</v>
      </c>
      <c r="AG96" s="82" t="str">
        <f t="shared" si="322"/>
        <v/>
      </c>
      <c r="AH96" s="82">
        <f t="shared" si="468"/>
        <v>0</v>
      </c>
      <c r="AI96" s="82">
        <f t="shared" si="469"/>
        <v>0</v>
      </c>
      <c r="AJ96" s="82">
        <f t="shared" si="470"/>
        <v>0</v>
      </c>
      <c r="AK96" s="82">
        <f t="shared" si="471"/>
        <v>0</v>
      </c>
      <c r="AL96" s="82">
        <f t="shared" si="472"/>
        <v>0</v>
      </c>
      <c r="AM96" s="82">
        <f t="shared" si="473"/>
        <v>0</v>
      </c>
      <c r="AN96" s="82">
        <f t="shared" si="474"/>
        <v>0</v>
      </c>
      <c r="AO96" s="82">
        <f t="shared" si="475"/>
        <v>0</v>
      </c>
      <c r="AP96" s="82">
        <f t="shared" si="476"/>
        <v>0</v>
      </c>
      <c r="AQ96" s="82">
        <f t="shared" si="477"/>
        <v>0</v>
      </c>
      <c r="AR96" s="83" t="str">
        <f t="shared" si="356"/>
        <v/>
      </c>
      <c r="AS96" s="84" t="str">
        <f t="shared" si="357"/>
        <v/>
      </c>
      <c r="AT96" s="85" t="str">
        <f t="shared" si="333"/>
        <v/>
      </c>
      <c r="AU96" s="82" t="str">
        <f t="shared" si="334"/>
        <v/>
      </c>
      <c r="AV96" s="82" t="str">
        <f t="shared" si="335"/>
        <v xml:space="preserve"> </v>
      </c>
    </row>
    <row r="97" spans="1:48" s="36" customFormat="1" ht="12.75" customHeight="1">
      <c r="A97" s="8"/>
      <c r="B97" s="8"/>
      <c r="C97" s="8"/>
      <c r="D97" s="8" t="str">
        <f t="shared" si="306"/>
        <v/>
      </c>
      <c r="E97" s="8"/>
      <c r="F97" s="33"/>
      <c r="G97" s="33"/>
      <c r="H97" s="8"/>
      <c r="I97" s="8" t="str">
        <f t="shared" si="307"/>
        <v/>
      </c>
      <c r="J97" s="96"/>
      <c r="K97" s="8"/>
      <c r="L97" s="8"/>
      <c r="M97" s="8"/>
      <c r="N97" s="8"/>
      <c r="O97" s="8" t="str">
        <f t="shared" si="308"/>
        <v/>
      </c>
      <c r="P97" s="8"/>
      <c r="Q97" s="8"/>
      <c r="R97" s="8"/>
      <c r="S97" s="8" t="str">
        <f t="shared" si="309"/>
        <v/>
      </c>
      <c r="T97" s="8" t="str">
        <f t="shared" si="310"/>
        <v/>
      </c>
      <c r="U97" s="8"/>
      <c r="V97" s="8">
        <f t="shared" si="311"/>
        <v>0</v>
      </c>
      <c r="W97" s="8">
        <f t="shared" si="312"/>
        <v>0</v>
      </c>
      <c r="X97" s="38">
        <f t="shared" si="313"/>
        <v>0</v>
      </c>
      <c r="Y97" s="8">
        <f t="shared" si="314"/>
        <v>0</v>
      </c>
      <c r="Z97" s="8">
        <f t="shared" si="315"/>
        <v>0</v>
      </c>
      <c r="AA97" s="38">
        <f t="shared" si="316"/>
        <v>0</v>
      </c>
      <c r="AB97" s="39" t="e">
        <f t="shared" si="317"/>
        <v>#DIV/0!</v>
      </c>
      <c r="AC97" s="38" t="e">
        <f t="shared" si="318"/>
        <v>#DIV/0!</v>
      </c>
      <c r="AD97" s="39" t="e">
        <f t="shared" si="319"/>
        <v>#DIV/0!</v>
      </c>
      <c r="AE97" s="38">
        <f t="shared" si="320"/>
        <v>0</v>
      </c>
      <c r="AF97" s="39" t="e">
        <f t="shared" si="321"/>
        <v>#DIV/0!</v>
      </c>
      <c r="AG97" s="82" t="str">
        <f t="shared" si="322"/>
        <v/>
      </c>
      <c r="AH97" s="82">
        <f t="shared" si="468"/>
        <v>0</v>
      </c>
      <c r="AI97" s="82">
        <f t="shared" si="469"/>
        <v>0</v>
      </c>
      <c r="AJ97" s="82">
        <f t="shared" si="470"/>
        <v>0</v>
      </c>
      <c r="AK97" s="82">
        <f t="shared" si="471"/>
        <v>0</v>
      </c>
      <c r="AL97" s="82">
        <f t="shared" si="472"/>
        <v>0</v>
      </c>
      <c r="AM97" s="82">
        <f t="shared" si="473"/>
        <v>0</v>
      </c>
      <c r="AN97" s="82">
        <f t="shared" si="474"/>
        <v>0</v>
      </c>
      <c r="AO97" s="82">
        <f t="shared" si="475"/>
        <v>0</v>
      </c>
      <c r="AP97" s="82">
        <f t="shared" si="476"/>
        <v>0</v>
      </c>
      <c r="AQ97" s="82">
        <f t="shared" si="477"/>
        <v>0</v>
      </c>
      <c r="AR97" s="83" t="str">
        <f t="shared" si="356"/>
        <v/>
      </c>
      <c r="AS97" s="84" t="str">
        <f t="shared" si="357"/>
        <v/>
      </c>
      <c r="AT97" s="85" t="str">
        <f t="shared" si="333"/>
        <v/>
      </c>
      <c r="AU97" s="82" t="str">
        <f t="shared" si="334"/>
        <v/>
      </c>
      <c r="AV97" s="82" t="str">
        <f t="shared" si="335"/>
        <v xml:space="preserve"> </v>
      </c>
    </row>
    <row r="98" spans="1:48" s="36" customFormat="1" ht="12.75" customHeight="1">
      <c r="A98" s="8"/>
      <c r="B98" s="8"/>
      <c r="C98" s="8"/>
      <c r="D98" s="8" t="str">
        <f t="shared" si="306"/>
        <v/>
      </c>
      <c r="E98" s="8"/>
      <c r="F98" s="33"/>
      <c r="G98" s="33"/>
      <c r="H98" s="8"/>
      <c r="I98" s="8" t="str">
        <f t="shared" si="307"/>
        <v/>
      </c>
      <c r="J98" s="96"/>
      <c r="K98" s="8"/>
      <c r="L98" s="8"/>
      <c r="M98" s="8"/>
      <c r="N98" s="8"/>
      <c r="O98" s="8" t="str">
        <f t="shared" si="308"/>
        <v/>
      </c>
      <c r="P98" s="8"/>
      <c r="Q98" s="8"/>
      <c r="R98" s="8"/>
      <c r="S98" s="8" t="str">
        <f t="shared" si="309"/>
        <v/>
      </c>
      <c r="T98" s="8" t="str">
        <f t="shared" si="310"/>
        <v/>
      </c>
      <c r="U98" s="117"/>
      <c r="V98" s="8">
        <f t="shared" si="311"/>
        <v>0</v>
      </c>
      <c r="W98" s="8">
        <f t="shared" si="312"/>
        <v>0</v>
      </c>
      <c r="X98" s="38">
        <f t="shared" si="313"/>
        <v>0</v>
      </c>
      <c r="Y98" s="8">
        <f t="shared" si="314"/>
        <v>0</v>
      </c>
      <c r="Z98" s="8">
        <f t="shared" si="315"/>
        <v>0</v>
      </c>
      <c r="AA98" s="38">
        <f t="shared" si="316"/>
        <v>0</v>
      </c>
      <c r="AB98" s="39" t="e">
        <f t="shared" si="317"/>
        <v>#DIV/0!</v>
      </c>
      <c r="AC98" s="38" t="e">
        <f t="shared" si="318"/>
        <v>#DIV/0!</v>
      </c>
      <c r="AD98" s="39" t="e">
        <f t="shared" si="319"/>
        <v>#DIV/0!</v>
      </c>
      <c r="AE98" s="38">
        <f t="shared" si="320"/>
        <v>0</v>
      </c>
      <c r="AF98" s="39" t="e">
        <f t="shared" si="321"/>
        <v>#DIV/0!</v>
      </c>
      <c r="AG98" s="82" t="str">
        <f t="shared" si="322"/>
        <v/>
      </c>
      <c r="AH98" s="82">
        <f t="shared" ref="AH98" si="478">IF(I98=A$7,0,IF(I98=90,3.571,IF(I98=89,3.559,IF(I98=88,3.54,IF(I98=87,3.508,IF(I98=86,3.458,IF(I98=85,3.386,IF(I98=84,3.288,0))))))))</f>
        <v>0</v>
      </c>
      <c r="AI98" s="82">
        <f t="shared" ref="AI98" si="479">IF(I98=A$7,0,IF(I98=83,3.166,IF(I98=82,3.018,IF(I98=81,2.849,IF(I98=80,2.669,IF(I98=79,2.5,IF(I98=78,2.358,IF(I98=77,2.251,0))))))))</f>
        <v>0</v>
      </c>
      <c r="AJ98" s="82">
        <f t="shared" ref="AJ98" si="480">IF(I98=A$7,0,IF(I98=76,2.184,IF(I98=75,2.142,IF(I98=74,2.113,IF(I98=73,2.087,IF(I98=72,2.053,IF(I98=71,2.002,IF(I98=70,1.933,0))))))))</f>
        <v>0</v>
      </c>
      <c r="AK98" s="82">
        <f t="shared" ref="AK98" si="481">IF(I98=A$7,0,IF(I98=69,1.856,IF(I98=68,1.782,IF(I98=67,1.719,IF(I98=66,1.671,IF(I98=65,1.636,IF(I98=64,1.608,IF(I98=63,1.584,0))))))))</f>
        <v>0</v>
      </c>
      <c r="AL98" s="82">
        <f t="shared" ref="AL98" si="482">IF(I98=A$7,0,IF(I98=62,1.561,IF(I98=61,1.536,IF(I98=60,1.509,IF(I98=59,1.48,IF(I98=58,1.449,IF(I98=57,1.417,IF(I98=56,1.384,0))))))))</f>
        <v>0</v>
      </c>
      <c r="AM98" s="82">
        <f t="shared" ref="AM98" si="483">IF(I98=A$7,0,IF(I98=55,1.35,IF(I98=54,1.319,IF(I98=53,1.293,IF(I98=52,1.271,IF(I98=51,1.255,IF(I98=50,1.243,IF(I98=49,1.234,0))))))))</f>
        <v>0</v>
      </c>
      <c r="AN98" s="82">
        <f t="shared" ref="AN98" si="484">IF(I98=A$7,0,IF(I98=48,1.226,IF(I98=47,1.217,IF(I98=46,1.207,IF(I98=45,1.195,IF(I98=44,1.183,IF(I98=43,1.17,IF(I98=42,1.158,0))))))))</f>
        <v>0</v>
      </c>
      <c r="AO98" s="82">
        <f t="shared" ref="AO98" si="485">IF(I98=A$7,0,IF(I98=41,1.147,IF(I98=40,1.136,IF(I98=39,1.125,IF(I98=38,1.113,IF(I98=37,1.1,IF(I98=36,1.087,IF(I98=35,1.072,0))))))))</f>
        <v>0</v>
      </c>
      <c r="AP98" s="82">
        <f t="shared" ref="AP98" si="486">IF(I98=A$7,0,IF(I98=36,1.087,IF(I98=35,1.072,0)))</f>
        <v>0</v>
      </c>
      <c r="AQ98" s="82">
        <f t="shared" ref="AQ98" si="487">IF(I98=A$7,0,MAX(AH98:AP98))</f>
        <v>0</v>
      </c>
      <c r="AR98" s="83" t="str">
        <f t="shared" si="356"/>
        <v/>
      </c>
      <c r="AS98" s="84" t="str">
        <f t="shared" si="357"/>
        <v/>
      </c>
      <c r="AT98" s="85" t="str">
        <f t="shared" si="333"/>
        <v/>
      </c>
      <c r="AU98" s="82" t="str">
        <f t="shared" si="334"/>
        <v/>
      </c>
      <c r="AV98" s="82" t="str">
        <f t="shared" si="335"/>
        <v xml:space="preserve"> </v>
      </c>
    </row>
    <row r="99" spans="1:48" s="36" customFormat="1" ht="12.75" customHeight="1">
      <c r="A99" s="8"/>
      <c r="B99" s="8"/>
      <c r="C99" s="8"/>
      <c r="D99" s="8" t="str">
        <f t="shared" si="306"/>
        <v/>
      </c>
      <c r="E99" s="8"/>
      <c r="F99" s="33"/>
      <c r="G99" s="33"/>
      <c r="H99" s="8"/>
      <c r="I99" s="8" t="str">
        <f t="shared" si="307"/>
        <v/>
      </c>
      <c r="J99" s="96"/>
      <c r="K99" s="8"/>
      <c r="L99" s="8"/>
      <c r="M99" s="8"/>
      <c r="N99" s="8"/>
      <c r="O99" s="8" t="str">
        <f t="shared" si="308"/>
        <v/>
      </c>
      <c r="P99" s="8"/>
      <c r="Q99" s="8"/>
      <c r="R99" s="8"/>
      <c r="S99" s="8" t="str">
        <f t="shared" si="309"/>
        <v/>
      </c>
      <c r="T99" s="8" t="str">
        <f t="shared" si="310"/>
        <v/>
      </c>
      <c r="U99" s="8"/>
      <c r="V99" s="8">
        <f t="shared" si="311"/>
        <v>0</v>
      </c>
      <c r="W99" s="8">
        <f t="shared" si="312"/>
        <v>0</v>
      </c>
      <c r="X99" s="38">
        <f t="shared" si="313"/>
        <v>0</v>
      </c>
      <c r="Y99" s="8">
        <f t="shared" si="314"/>
        <v>0</v>
      </c>
      <c r="Z99" s="8">
        <f t="shared" si="315"/>
        <v>0</v>
      </c>
      <c r="AA99" s="38">
        <f t="shared" si="316"/>
        <v>0</v>
      </c>
      <c r="AB99" s="39" t="e">
        <f t="shared" si="317"/>
        <v>#DIV/0!</v>
      </c>
      <c r="AC99" s="38" t="e">
        <f t="shared" si="318"/>
        <v>#DIV/0!</v>
      </c>
      <c r="AD99" s="39" t="e">
        <f t="shared" si="319"/>
        <v>#DIV/0!</v>
      </c>
      <c r="AE99" s="38">
        <f t="shared" si="320"/>
        <v>0</v>
      </c>
      <c r="AF99" s="39" t="e">
        <f t="shared" si="321"/>
        <v>#DIV/0!</v>
      </c>
      <c r="AG99" s="82" t="str">
        <f t="shared" si="322"/>
        <v/>
      </c>
      <c r="AH99" s="82">
        <f t="shared" ref="AH99:AH101" si="488">IF(I99=A$10,0,IF(I99=90,3.571,IF(I99=89,3.559,IF(I99=88,3.54,IF(I99=87,3.508,IF(I99=86,3.458,IF(I99=85,3.386,IF(I99=84,3.288,0))))))))</f>
        <v>0</v>
      </c>
      <c r="AI99" s="82">
        <f t="shared" ref="AI99:AI101" si="489">IF(I99=A$10,0,IF(I99=83,3.166,IF(I99=82,3.018,IF(I99=81,2.849,IF(I99=80,2.669,IF(I99=79,2.5,IF(I99=78,2.358,IF(I99=77,2.251,0))))))))</f>
        <v>0</v>
      </c>
      <c r="AJ99" s="82">
        <f t="shared" ref="AJ99:AJ101" si="490">IF(I99=A$10,0,IF(I99=76,2.184,IF(I99=75,2.142,IF(I99=74,2.113,IF(I99=73,2.087,IF(I99=72,2.053,IF(I99=71,2.002,IF(I99=70,1.933,0))))))))</f>
        <v>0</v>
      </c>
      <c r="AK99" s="82">
        <f t="shared" ref="AK99:AK101" si="491">IF(I99=A$10,0,IF(I99=69,1.856,IF(I99=68,1.782,IF(I99=67,1.719,IF(I99=66,1.671,IF(I99=65,1.636,IF(I99=64,1.608,IF(I99=63,1.584,0))))))))</f>
        <v>0</v>
      </c>
      <c r="AL99" s="82">
        <f t="shared" ref="AL99:AL101" si="492">IF(I99=A$10,0,IF(I99=62,1.561,IF(I99=61,1.536,IF(I99=60,1.509,IF(I99=59,1.48,IF(I99=58,1.449,IF(I99=57,1.417,IF(I99=56,1.384,0))))))))</f>
        <v>0</v>
      </c>
      <c r="AM99" s="82">
        <f t="shared" ref="AM99:AM101" si="493">IF(I99=A$10,0,IF(I99=55,1.35,IF(I99=54,1.319,IF(I99=53,1.293,IF(I99=52,1.271,IF(I99=51,1.255,IF(I99=50,1.243,IF(I99=49,1.234,0))))))))</f>
        <v>0</v>
      </c>
      <c r="AN99" s="82">
        <f t="shared" ref="AN99:AN101" si="494">IF(I99=A$10,0,IF(I99=48,1.226,IF(I99=47,1.217,IF(I99=46,1.207,IF(I99=45,1.195,IF(I99=44,1.183,IF(I99=43,1.17,IF(I99=42,1.158,0))))))))</f>
        <v>0</v>
      </c>
      <c r="AO99" s="82">
        <f t="shared" ref="AO99:AO101" si="495">IF(I99=A$10,0,IF(I99=41,1.147,IF(I99=40,1.136,IF(I99=39,1.125,IF(I99=38,1.113,IF(I99=37,1.1,IF(I99=36,1.087,IF(I99=35,1.072,0))))))))</f>
        <v>0</v>
      </c>
      <c r="AP99" s="82">
        <f t="shared" ref="AP99:AP101" si="496">IF(I99=A$10,0,IF(I99=36,1.087,IF(I99=35,1.072,0)))</f>
        <v>0</v>
      </c>
      <c r="AQ99" s="82">
        <f t="shared" ref="AQ99:AQ101" si="497">IF(I99=A$10,0,MAX(AH99:AP99))</f>
        <v>0</v>
      </c>
      <c r="AR99" s="83" t="str">
        <f t="shared" si="356"/>
        <v/>
      </c>
      <c r="AS99" s="84" t="str">
        <f t="shared" si="357"/>
        <v/>
      </c>
      <c r="AT99" s="85" t="str">
        <f t="shared" si="333"/>
        <v/>
      </c>
      <c r="AU99" s="82" t="str">
        <f t="shared" si="334"/>
        <v/>
      </c>
      <c r="AV99" s="82" t="str">
        <f t="shared" si="335"/>
        <v xml:space="preserve"> </v>
      </c>
    </row>
    <row r="100" spans="1:48" s="36" customFormat="1" ht="12.75" customHeight="1">
      <c r="A100" s="8"/>
      <c r="B100" s="8"/>
      <c r="C100" s="8"/>
      <c r="D100" s="8" t="str">
        <f t="shared" si="306"/>
        <v/>
      </c>
      <c r="E100" s="8"/>
      <c r="F100" s="33"/>
      <c r="G100" s="33"/>
      <c r="H100" s="8"/>
      <c r="I100" s="8" t="str">
        <f t="shared" si="307"/>
        <v/>
      </c>
      <c r="J100" s="96"/>
      <c r="K100" s="8"/>
      <c r="L100" s="8"/>
      <c r="M100" s="8"/>
      <c r="N100" s="8"/>
      <c r="O100" s="8" t="str">
        <f t="shared" si="308"/>
        <v/>
      </c>
      <c r="P100" s="8"/>
      <c r="Q100" s="8"/>
      <c r="R100" s="8"/>
      <c r="S100" s="8" t="str">
        <f t="shared" si="309"/>
        <v/>
      </c>
      <c r="T100" s="8" t="str">
        <f t="shared" si="310"/>
        <v/>
      </c>
      <c r="U100" s="8"/>
      <c r="V100" s="8">
        <f t="shared" si="311"/>
        <v>0</v>
      </c>
      <c r="W100" s="8">
        <f t="shared" si="312"/>
        <v>0</v>
      </c>
      <c r="X100" s="38">
        <f t="shared" si="313"/>
        <v>0</v>
      </c>
      <c r="Y100" s="8">
        <f t="shared" si="314"/>
        <v>0</v>
      </c>
      <c r="Z100" s="8">
        <f t="shared" si="315"/>
        <v>0</v>
      </c>
      <c r="AA100" s="38">
        <f t="shared" si="316"/>
        <v>0</v>
      </c>
      <c r="AB100" s="39" t="e">
        <f t="shared" si="317"/>
        <v>#DIV/0!</v>
      </c>
      <c r="AC100" s="38" t="e">
        <f t="shared" si="318"/>
        <v>#DIV/0!</v>
      </c>
      <c r="AD100" s="39" t="e">
        <f t="shared" si="319"/>
        <v>#DIV/0!</v>
      </c>
      <c r="AE100" s="38">
        <f t="shared" si="320"/>
        <v>0</v>
      </c>
      <c r="AF100" s="39" t="e">
        <f t="shared" si="321"/>
        <v>#DIV/0!</v>
      </c>
      <c r="AG100" s="82" t="str">
        <f t="shared" si="322"/>
        <v/>
      </c>
      <c r="AH100" s="82">
        <f t="shared" si="488"/>
        <v>0</v>
      </c>
      <c r="AI100" s="82">
        <f t="shared" si="489"/>
        <v>0</v>
      </c>
      <c r="AJ100" s="82">
        <f t="shared" si="490"/>
        <v>0</v>
      </c>
      <c r="AK100" s="82">
        <f t="shared" si="491"/>
        <v>0</v>
      </c>
      <c r="AL100" s="82">
        <f t="shared" si="492"/>
        <v>0</v>
      </c>
      <c r="AM100" s="82">
        <f t="shared" si="493"/>
        <v>0</v>
      </c>
      <c r="AN100" s="82">
        <f t="shared" si="494"/>
        <v>0</v>
      </c>
      <c r="AO100" s="82">
        <f t="shared" si="495"/>
        <v>0</v>
      </c>
      <c r="AP100" s="82">
        <f t="shared" si="496"/>
        <v>0</v>
      </c>
      <c r="AQ100" s="82">
        <f t="shared" si="497"/>
        <v>0</v>
      </c>
      <c r="AR100" s="83" t="str">
        <f t="shared" si="356"/>
        <v/>
      </c>
      <c r="AS100" s="84" t="str">
        <f t="shared" si="357"/>
        <v/>
      </c>
      <c r="AT100" s="85" t="str">
        <f t="shared" si="333"/>
        <v/>
      </c>
      <c r="AU100" s="82" t="str">
        <f t="shared" si="334"/>
        <v/>
      </c>
      <c r="AV100" s="82" t="str">
        <f t="shared" si="335"/>
        <v xml:space="preserve"> </v>
      </c>
    </row>
    <row r="101" spans="1:48" s="36" customFormat="1" ht="12.75" customHeight="1">
      <c r="A101" s="8"/>
      <c r="B101" s="8"/>
      <c r="C101" s="8"/>
      <c r="D101" s="8" t="str">
        <f t="shared" si="306"/>
        <v/>
      </c>
      <c r="E101" s="8"/>
      <c r="F101" s="33"/>
      <c r="G101" s="33"/>
      <c r="H101" s="8"/>
      <c r="I101" s="8" t="str">
        <f t="shared" si="307"/>
        <v/>
      </c>
      <c r="J101" s="96"/>
      <c r="K101" s="8"/>
      <c r="L101" s="8"/>
      <c r="M101" s="8"/>
      <c r="N101" s="8"/>
      <c r="O101" s="8" t="str">
        <f t="shared" si="308"/>
        <v/>
      </c>
      <c r="P101" s="8"/>
      <c r="Q101" s="8"/>
      <c r="R101" s="8"/>
      <c r="S101" s="8" t="str">
        <f t="shared" si="309"/>
        <v/>
      </c>
      <c r="T101" s="8" t="str">
        <f t="shared" si="310"/>
        <v/>
      </c>
      <c r="U101" s="8"/>
      <c r="V101" s="8">
        <f t="shared" si="311"/>
        <v>0</v>
      </c>
      <c r="W101" s="8">
        <f t="shared" si="312"/>
        <v>0</v>
      </c>
      <c r="X101" s="38">
        <f t="shared" si="313"/>
        <v>0</v>
      </c>
      <c r="Y101" s="8">
        <f t="shared" si="314"/>
        <v>0</v>
      </c>
      <c r="Z101" s="8">
        <f t="shared" si="315"/>
        <v>0</v>
      </c>
      <c r="AA101" s="38">
        <f t="shared" si="316"/>
        <v>0</v>
      </c>
      <c r="AB101" s="39" t="e">
        <f t="shared" si="317"/>
        <v>#DIV/0!</v>
      </c>
      <c r="AC101" s="38" t="e">
        <f t="shared" si="318"/>
        <v>#DIV/0!</v>
      </c>
      <c r="AD101" s="39" t="e">
        <f t="shared" si="319"/>
        <v>#DIV/0!</v>
      </c>
      <c r="AE101" s="38">
        <f t="shared" si="320"/>
        <v>0</v>
      </c>
      <c r="AF101" s="39" t="e">
        <f t="shared" si="321"/>
        <v>#DIV/0!</v>
      </c>
      <c r="AG101" s="82" t="str">
        <f t="shared" si="322"/>
        <v/>
      </c>
      <c r="AH101" s="82">
        <f t="shared" si="488"/>
        <v>0</v>
      </c>
      <c r="AI101" s="82">
        <f t="shared" si="489"/>
        <v>0</v>
      </c>
      <c r="AJ101" s="82">
        <f t="shared" si="490"/>
        <v>0</v>
      </c>
      <c r="AK101" s="82">
        <f t="shared" si="491"/>
        <v>0</v>
      </c>
      <c r="AL101" s="82">
        <f t="shared" si="492"/>
        <v>0</v>
      </c>
      <c r="AM101" s="82">
        <f t="shared" si="493"/>
        <v>0</v>
      </c>
      <c r="AN101" s="82">
        <f t="shared" si="494"/>
        <v>0</v>
      </c>
      <c r="AO101" s="82">
        <f t="shared" si="495"/>
        <v>0</v>
      </c>
      <c r="AP101" s="82">
        <f t="shared" si="496"/>
        <v>0</v>
      </c>
      <c r="AQ101" s="82">
        <f t="shared" si="497"/>
        <v>0</v>
      </c>
      <c r="AR101" s="83" t="str">
        <f t="shared" si="356"/>
        <v/>
      </c>
      <c r="AS101" s="84" t="str">
        <f t="shared" si="357"/>
        <v/>
      </c>
      <c r="AT101" s="85" t="str">
        <f t="shared" si="333"/>
        <v/>
      </c>
      <c r="AU101" s="82" t="str">
        <f t="shared" si="334"/>
        <v/>
      </c>
      <c r="AV101" s="82" t="str">
        <f t="shared" si="335"/>
        <v xml:space="preserve"> </v>
      </c>
    </row>
    <row r="102" spans="1:48" s="36" customFormat="1" ht="12.75" customHeight="1">
      <c r="A102" s="8"/>
      <c r="B102" s="8"/>
      <c r="C102" s="8"/>
      <c r="D102" s="8" t="str">
        <f t="shared" si="306"/>
        <v/>
      </c>
      <c r="E102" s="8"/>
      <c r="F102" s="33"/>
      <c r="G102" s="33"/>
      <c r="H102" s="8"/>
      <c r="I102" s="8" t="str">
        <f t="shared" si="307"/>
        <v/>
      </c>
      <c r="J102" s="96"/>
      <c r="K102" s="8"/>
      <c r="L102" s="8"/>
      <c r="M102" s="8"/>
      <c r="N102" s="8"/>
      <c r="O102" s="8" t="str">
        <f t="shared" si="308"/>
        <v/>
      </c>
      <c r="P102" s="8"/>
      <c r="Q102" s="8"/>
      <c r="R102" s="8"/>
      <c r="S102" s="8" t="str">
        <f t="shared" si="309"/>
        <v/>
      </c>
      <c r="T102" s="8" t="str">
        <f t="shared" si="310"/>
        <v/>
      </c>
      <c r="U102" s="117"/>
      <c r="V102" s="8">
        <f t="shared" si="311"/>
        <v>0</v>
      </c>
      <c r="W102" s="8">
        <f t="shared" si="312"/>
        <v>0</v>
      </c>
      <c r="X102" s="38">
        <f t="shared" si="313"/>
        <v>0</v>
      </c>
      <c r="Y102" s="8">
        <f t="shared" si="314"/>
        <v>0</v>
      </c>
      <c r="Z102" s="8">
        <f t="shared" si="315"/>
        <v>0</v>
      </c>
      <c r="AA102" s="38">
        <f t="shared" si="316"/>
        <v>0</v>
      </c>
      <c r="AB102" s="39" t="e">
        <f t="shared" si="317"/>
        <v>#DIV/0!</v>
      </c>
      <c r="AC102" s="38" t="e">
        <f t="shared" si="318"/>
        <v>#DIV/0!</v>
      </c>
      <c r="AD102" s="39" t="e">
        <f t="shared" si="319"/>
        <v>#DIV/0!</v>
      </c>
      <c r="AE102" s="38">
        <f t="shared" si="320"/>
        <v>0</v>
      </c>
      <c r="AF102" s="39" t="e">
        <f t="shared" si="321"/>
        <v>#DIV/0!</v>
      </c>
      <c r="AG102" s="82" t="str">
        <f t="shared" si="322"/>
        <v/>
      </c>
      <c r="AH102" s="82">
        <f t="shared" ref="AH102" si="498">IF(I102=A$7,0,IF(I102=90,3.571,IF(I102=89,3.559,IF(I102=88,3.54,IF(I102=87,3.508,IF(I102=86,3.458,IF(I102=85,3.386,IF(I102=84,3.288,0))))))))</f>
        <v>0</v>
      </c>
      <c r="AI102" s="82">
        <f t="shared" ref="AI102" si="499">IF(I102=A$7,0,IF(I102=83,3.166,IF(I102=82,3.018,IF(I102=81,2.849,IF(I102=80,2.669,IF(I102=79,2.5,IF(I102=78,2.358,IF(I102=77,2.251,0))))))))</f>
        <v>0</v>
      </c>
      <c r="AJ102" s="82">
        <f t="shared" ref="AJ102" si="500">IF(I102=A$7,0,IF(I102=76,2.184,IF(I102=75,2.142,IF(I102=74,2.113,IF(I102=73,2.087,IF(I102=72,2.053,IF(I102=71,2.002,IF(I102=70,1.933,0))))))))</f>
        <v>0</v>
      </c>
      <c r="AK102" s="82">
        <f t="shared" ref="AK102" si="501">IF(I102=A$7,0,IF(I102=69,1.856,IF(I102=68,1.782,IF(I102=67,1.719,IF(I102=66,1.671,IF(I102=65,1.636,IF(I102=64,1.608,IF(I102=63,1.584,0))))))))</f>
        <v>0</v>
      </c>
      <c r="AL102" s="82">
        <f t="shared" ref="AL102" si="502">IF(I102=A$7,0,IF(I102=62,1.561,IF(I102=61,1.536,IF(I102=60,1.509,IF(I102=59,1.48,IF(I102=58,1.449,IF(I102=57,1.417,IF(I102=56,1.384,0))))))))</f>
        <v>0</v>
      </c>
      <c r="AM102" s="82">
        <f t="shared" ref="AM102" si="503">IF(I102=A$7,0,IF(I102=55,1.35,IF(I102=54,1.319,IF(I102=53,1.293,IF(I102=52,1.271,IF(I102=51,1.255,IF(I102=50,1.243,IF(I102=49,1.234,0))))))))</f>
        <v>0</v>
      </c>
      <c r="AN102" s="82">
        <f t="shared" ref="AN102" si="504">IF(I102=A$7,0,IF(I102=48,1.226,IF(I102=47,1.217,IF(I102=46,1.207,IF(I102=45,1.195,IF(I102=44,1.183,IF(I102=43,1.17,IF(I102=42,1.158,0))))))))</f>
        <v>0</v>
      </c>
      <c r="AO102" s="82">
        <f t="shared" ref="AO102" si="505">IF(I102=A$7,0,IF(I102=41,1.147,IF(I102=40,1.136,IF(I102=39,1.125,IF(I102=38,1.113,IF(I102=37,1.1,IF(I102=36,1.087,IF(I102=35,1.072,0))))))))</f>
        <v>0</v>
      </c>
      <c r="AP102" s="82">
        <f t="shared" ref="AP102" si="506">IF(I102=A$7,0,IF(I102=36,1.087,IF(I102=35,1.072,0)))</f>
        <v>0</v>
      </c>
      <c r="AQ102" s="82">
        <f t="shared" ref="AQ102" si="507">IF(I102=A$7,0,MAX(AH102:AP102))</f>
        <v>0</v>
      </c>
      <c r="AR102" s="83" t="str">
        <f t="shared" si="356"/>
        <v/>
      </c>
      <c r="AS102" s="84" t="str">
        <f t="shared" si="357"/>
        <v/>
      </c>
      <c r="AT102" s="85" t="str">
        <f t="shared" si="333"/>
        <v/>
      </c>
      <c r="AU102" s="82" t="str">
        <f t="shared" si="334"/>
        <v/>
      </c>
      <c r="AV102" s="82" t="str">
        <f t="shared" si="335"/>
        <v xml:space="preserve"> </v>
      </c>
    </row>
    <row r="103" spans="1:48" s="36" customFormat="1" ht="12.75" customHeight="1">
      <c r="A103" s="8"/>
      <c r="B103" s="8"/>
      <c r="C103" s="8"/>
      <c r="D103" s="8" t="str">
        <f t="shared" si="306"/>
        <v/>
      </c>
      <c r="E103" s="8"/>
      <c r="F103" s="33"/>
      <c r="G103" s="33"/>
      <c r="H103" s="8"/>
      <c r="I103" s="8" t="str">
        <f t="shared" si="307"/>
        <v/>
      </c>
      <c r="J103" s="96"/>
      <c r="K103" s="8"/>
      <c r="L103" s="8"/>
      <c r="M103" s="8"/>
      <c r="N103" s="8"/>
      <c r="O103" s="8" t="str">
        <f t="shared" si="308"/>
        <v/>
      </c>
      <c r="P103" s="8"/>
      <c r="Q103" s="8"/>
      <c r="R103" s="8"/>
      <c r="S103" s="8" t="str">
        <f t="shared" si="309"/>
        <v/>
      </c>
      <c r="T103" s="8" t="str">
        <f t="shared" si="310"/>
        <v/>
      </c>
      <c r="U103" s="8"/>
      <c r="V103" s="8">
        <f t="shared" si="311"/>
        <v>0</v>
      </c>
      <c r="W103" s="8">
        <f t="shared" si="312"/>
        <v>0</v>
      </c>
      <c r="X103" s="38">
        <f t="shared" si="313"/>
        <v>0</v>
      </c>
      <c r="Y103" s="8">
        <f t="shared" si="314"/>
        <v>0</v>
      </c>
      <c r="Z103" s="8">
        <f t="shared" si="315"/>
        <v>0</v>
      </c>
      <c r="AA103" s="38">
        <f t="shared" si="316"/>
        <v>0</v>
      </c>
      <c r="AB103" s="39" t="e">
        <f t="shared" si="317"/>
        <v>#DIV/0!</v>
      </c>
      <c r="AC103" s="38" t="e">
        <f t="shared" si="318"/>
        <v>#DIV/0!</v>
      </c>
      <c r="AD103" s="39" t="e">
        <f t="shared" si="319"/>
        <v>#DIV/0!</v>
      </c>
      <c r="AE103" s="38">
        <f t="shared" si="320"/>
        <v>0</v>
      </c>
      <c r="AF103" s="39" t="e">
        <f t="shared" si="321"/>
        <v>#DIV/0!</v>
      </c>
      <c r="AG103" s="82" t="str">
        <f t="shared" si="322"/>
        <v/>
      </c>
      <c r="AH103" s="82">
        <f t="shared" ref="AH103:AH104" si="508">IF(I103=A$10,0,IF(I103=90,3.571,IF(I103=89,3.559,IF(I103=88,3.54,IF(I103=87,3.508,IF(I103=86,3.458,IF(I103=85,3.386,IF(I103=84,3.288,0))))))))</f>
        <v>0</v>
      </c>
      <c r="AI103" s="82">
        <f t="shared" ref="AI103:AI104" si="509">IF(I103=A$10,0,IF(I103=83,3.166,IF(I103=82,3.018,IF(I103=81,2.849,IF(I103=80,2.669,IF(I103=79,2.5,IF(I103=78,2.358,IF(I103=77,2.251,0))))))))</f>
        <v>0</v>
      </c>
      <c r="AJ103" s="82">
        <f t="shared" ref="AJ103:AJ104" si="510">IF(I103=A$10,0,IF(I103=76,2.184,IF(I103=75,2.142,IF(I103=74,2.113,IF(I103=73,2.087,IF(I103=72,2.053,IF(I103=71,2.002,IF(I103=70,1.933,0))))))))</f>
        <v>0</v>
      </c>
      <c r="AK103" s="82">
        <f t="shared" ref="AK103:AK104" si="511">IF(I103=A$10,0,IF(I103=69,1.856,IF(I103=68,1.782,IF(I103=67,1.719,IF(I103=66,1.671,IF(I103=65,1.636,IF(I103=64,1.608,IF(I103=63,1.584,0))))))))</f>
        <v>0</v>
      </c>
      <c r="AL103" s="82">
        <f t="shared" ref="AL103:AL104" si="512">IF(I103=A$10,0,IF(I103=62,1.561,IF(I103=61,1.536,IF(I103=60,1.509,IF(I103=59,1.48,IF(I103=58,1.449,IF(I103=57,1.417,IF(I103=56,1.384,0))))))))</f>
        <v>0</v>
      </c>
      <c r="AM103" s="82">
        <f t="shared" ref="AM103:AM104" si="513">IF(I103=A$10,0,IF(I103=55,1.35,IF(I103=54,1.319,IF(I103=53,1.293,IF(I103=52,1.271,IF(I103=51,1.255,IF(I103=50,1.243,IF(I103=49,1.234,0))))))))</f>
        <v>0</v>
      </c>
      <c r="AN103" s="82">
        <f t="shared" ref="AN103:AN104" si="514">IF(I103=A$10,0,IF(I103=48,1.226,IF(I103=47,1.217,IF(I103=46,1.207,IF(I103=45,1.195,IF(I103=44,1.183,IF(I103=43,1.17,IF(I103=42,1.158,0))))))))</f>
        <v>0</v>
      </c>
      <c r="AO103" s="82">
        <f t="shared" ref="AO103:AO104" si="515">IF(I103=A$10,0,IF(I103=41,1.147,IF(I103=40,1.136,IF(I103=39,1.125,IF(I103=38,1.113,IF(I103=37,1.1,IF(I103=36,1.087,IF(I103=35,1.072,0))))))))</f>
        <v>0</v>
      </c>
      <c r="AP103" s="82">
        <f t="shared" ref="AP103:AP104" si="516">IF(I103=A$10,0,IF(I103=36,1.087,IF(I103=35,1.072,0)))</f>
        <v>0</v>
      </c>
      <c r="AQ103" s="82">
        <f t="shared" ref="AQ103:AQ104" si="517">IF(I103=A$10,0,MAX(AH103:AP103))</f>
        <v>0</v>
      </c>
      <c r="AR103" s="83" t="str">
        <f t="shared" si="356"/>
        <v/>
      </c>
      <c r="AS103" s="84" t="str">
        <f t="shared" si="357"/>
        <v/>
      </c>
      <c r="AT103" s="85" t="str">
        <f t="shared" si="333"/>
        <v/>
      </c>
      <c r="AU103" s="82" t="str">
        <f t="shared" si="334"/>
        <v/>
      </c>
      <c r="AV103" s="82" t="str">
        <f t="shared" si="335"/>
        <v xml:space="preserve"> </v>
      </c>
    </row>
    <row r="104" spans="1:48" s="36" customFormat="1" ht="12.75" customHeight="1">
      <c r="A104" s="8"/>
      <c r="B104" s="8"/>
      <c r="C104" s="8"/>
      <c r="D104" s="8" t="str">
        <f t="shared" si="306"/>
        <v/>
      </c>
      <c r="E104" s="8"/>
      <c r="F104" s="33"/>
      <c r="G104" s="33"/>
      <c r="H104" s="8"/>
      <c r="I104" s="8" t="str">
        <f t="shared" si="307"/>
        <v/>
      </c>
      <c r="J104" s="96"/>
      <c r="K104" s="8"/>
      <c r="L104" s="8"/>
      <c r="M104" s="8"/>
      <c r="N104" s="8"/>
      <c r="O104" s="8" t="str">
        <f t="shared" si="308"/>
        <v/>
      </c>
      <c r="P104" s="8"/>
      <c r="Q104" s="8"/>
      <c r="R104" s="8"/>
      <c r="S104" s="8" t="str">
        <f t="shared" si="309"/>
        <v/>
      </c>
      <c r="T104" s="8" t="str">
        <f t="shared" si="310"/>
        <v/>
      </c>
      <c r="U104" s="8"/>
      <c r="V104" s="8">
        <f t="shared" si="311"/>
        <v>0</v>
      </c>
      <c r="W104" s="8">
        <f t="shared" si="312"/>
        <v>0</v>
      </c>
      <c r="X104" s="38">
        <f t="shared" si="313"/>
        <v>0</v>
      </c>
      <c r="Y104" s="8">
        <f t="shared" si="314"/>
        <v>0</v>
      </c>
      <c r="Z104" s="8">
        <f t="shared" si="315"/>
        <v>0</v>
      </c>
      <c r="AA104" s="38">
        <f t="shared" si="316"/>
        <v>0</v>
      </c>
      <c r="AB104" s="39" t="e">
        <f t="shared" si="317"/>
        <v>#DIV/0!</v>
      </c>
      <c r="AC104" s="38" t="e">
        <f t="shared" si="318"/>
        <v>#DIV/0!</v>
      </c>
      <c r="AD104" s="39" t="e">
        <f t="shared" si="319"/>
        <v>#DIV/0!</v>
      </c>
      <c r="AE104" s="38">
        <f t="shared" si="320"/>
        <v>0</v>
      </c>
      <c r="AF104" s="39" t="e">
        <f t="shared" si="321"/>
        <v>#DIV/0!</v>
      </c>
      <c r="AG104" s="82" t="str">
        <f t="shared" si="322"/>
        <v/>
      </c>
      <c r="AH104" s="82">
        <f t="shared" si="508"/>
        <v>0</v>
      </c>
      <c r="AI104" s="82">
        <f t="shared" si="509"/>
        <v>0</v>
      </c>
      <c r="AJ104" s="82">
        <f t="shared" si="510"/>
        <v>0</v>
      </c>
      <c r="AK104" s="82">
        <f t="shared" si="511"/>
        <v>0</v>
      </c>
      <c r="AL104" s="82">
        <f t="shared" si="512"/>
        <v>0</v>
      </c>
      <c r="AM104" s="82">
        <f t="shared" si="513"/>
        <v>0</v>
      </c>
      <c r="AN104" s="82">
        <f t="shared" si="514"/>
        <v>0</v>
      </c>
      <c r="AO104" s="82">
        <f t="shared" si="515"/>
        <v>0</v>
      </c>
      <c r="AP104" s="82">
        <f t="shared" si="516"/>
        <v>0</v>
      </c>
      <c r="AQ104" s="82">
        <f t="shared" si="517"/>
        <v>0</v>
      </c>
      <c r="AR104" s="83" t="str">
        <f t="shared" si="356"/>
        <v/>
      </c>
      <c r="AS104" s="84" t="str">
        <f t="shared" si="357"/>
        <v/>
      </c>
      <c r="AT104" s="85" t="str">
        <f t="shared" si="333"/>
        <v/>
      </c>
      <c r="AU104" s="82" t="str">
        <f t="shared" si="334"/>
        <v/>
      </c>
      <c r="AV104" s="82" t="str">
        <f t="shared" si="335"/>
        <v xml:space="preserve"> </v>
      </c>
    </row>
    <row r="105" spans="1:48" s="36" customFormat="1" ht="12.75" customHeight="1">
      <c r="A105" s="60"/>
      <c r="B105" s="60"/>
      <c r="C105" s="60"/>
      <c r="D105" s="60"/>
      <c r="E105" s="60"/>
      <c r="F105" s="35"/>
      <c r="G105" s="35"/>
      <c r="H105" s="60"/>
      <c r="I105" s="60"/>
      <c r="J105" s="97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1"/>
      <c r="Y105" s="60"/>
      <c r="Z105" s="60"/>
      <c r="AA105" s="61"/>
      <c r="AB105" s="62"/>
      <c r="AC105" s="61"/>
      <c r="AD105" s="62"/>
      <c r="AE105" s="61"/>
      <c r="AF105" s="62"/>
      <c r="AG105" s="86"/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7"/>
      <c r="AS105" s="86"/>
      <c r="AT105" s="87"/>
      <c r="AU105" s="86"/>
      <c r="AV105" s="86"/>
    </row>
    <row r="106" spans="1:48" s="34" customFormat="1" ht="15" customHeight="1">
      <c r="A106" s="14"/>
      <c r="B106" s="14"/>
      <c r="C106" s="26" t="s">
        <v>46</v>
      </c>
      <c r="D106" s="26"/>
      <c r="E106" s="24"/>
      <c r="F106" s="24"/>
      <c r="G106" s="24"/>
      <c r="H106" s="24"/>
      <c r="I106" s="24"/>
      <c r="J106" s="98"/>
      <c r="K106" s="24"/>
      <c r="L106" s="14"/>
      <c r="M106" s="27"/>
      <c r="N106" s="27"/>
      <c r="O106" s="27"/>
      <c r="P106" s="14"/>
      <c r="Q106" s="26" t="s">
        <v>47</v>
      </c>
      <c r="R106" s="28" t="s">
        <v>48</v>
      </c>
      <c r="S106" s="28"/>
      <c r="T106" s="28"/>
      <c r="U106" s="11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73"/>
      <c r="AS106" s="73"/>
      <c r="AT106" s="73"/>
      <c r="AU106" s="73"/>
      <c r="AV106" s="88"/>
    </row>
    <row r="107" spans="1:48" ht="12.75" customHeight="1">
      <c r="A107" s="14"/>
      <c r="B107" s="14"/>
      <c r="C107" s="14"/>
      <c r="D107" s="14"/>
      <c r="E107" s="25"/>
      <c r="F107" s="25"/>
      <c r="G107" s="25"/>
      <c r="H107" s="25"/>
      <c r="I107" s="25"/>
      <c r="J107" s="99"/>
      <c r="K107" s="25"/>
      <c r="L107" s="14"/>
      <c r="M107" s="14"/>
      <c r="N107" s="14"/>
      <c r="O107" s="14"/>
      <c r="P107" s="14"/>
      <c r="Q107" s="14"/>
      <c r="R107" s="14"/>
      <c r="S107" s="14"/>
      <c r="T107" s="14"/>
      <c r="U107" s="115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73"/>
      <c r="AH107" s="73"/>
      <c r="AI107" s="73"/>
      <c r="AJ107" s="73"/>
      <c r="AK107" s="73"/>
      <c r="AL107" s="73"/>
      <c r="AM107" s="73"/>
      <c r="AN107" s="73"/>
      <c r="AO107" s="73"/>
      <c r="AP107" s="73"/>
      <c r="AQ107" s="73"/>
      <c r="AR107" s="73"/>
      <c r="AS107" s="73"/>
      <c r="AT107" s="73"/>
      <c r="AU107" s="73"/>
      <c r="AV107" s="73"/>
    </row>
    <row r="108" spans="1:48" ht="12.75" customHeight="1">
      <c r="A108" s="14"/>
      <c r="B108" s="14"/>
      <c r="C108" s="14"/>
      <c r="D108" s="14"/>
      <c r="E108" s="25"/>
      <c r="F108" s="25"/>
      <c r="G108" s="25"/>
      <c r="H108" s="25"/>
      <c r="I108" s="25"/>
      <c r="J108" s="99"/>
      <c r="K108" s="25"/>
      <c r="L108" s="14"/>
      <c r="M108" s="27"/>
      <c r="N108" s="27"/>
      <c r="O108" s="27"/>
      <c r="P108" s="14"/>
      <c r="Q108" s="26" t="s">
        <v>49</v>
      </c>
      <c r="R108" s="28"/>
      <c r="S108" s="28"/>
      <c r="T108" s="28"/>
      <c r="U108" s="11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73"/>
      <c r="AS108" s="73"/>
      <c r="AT108" s="73"/>
      <c r="AU108" s="73"/>
      <c r="AV108" s="88"/>
    </row>
    <row r="109" spans="1:48" ht="12.75" customHeight="1">
      <c r="A109" s="14"/>
      <c r="B109" s="14"/>
      <c r="C109" s="14"/>
      <c r="D109" s="14"/>
      <c r="E109" s="25"/>
      <c r="F109" s="25"/>
      <c r="G109" s="25"/>
      <c r="H109" s="25"/>
      <c r="I109" s="25"/>
      <c r="J109" s="99"/>
      <c r="K109" s="25"/>
      <c r="L109" s="14"/>
      <c r="M109" s="14"/>
      <c r="N109" s="14"/>
      <c r="O109" s="14"/>
      <c r="P109" s="14"/>
      <c r="Q109" s="14"/>
      <c r="R109" s="14"/>
      <c r="S109" s="14"/>
      <c r="T109" s="14"/>
      <c r="U109" s="115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73"/>
      <c r="AH109" s="73"/>
      <c r="AI109" s="73"/>
      <c r="AJ109" s="73"/>
      <c r="AK109" s="73"/>
      <c r="AL109" s="73"/>
      <c r="AM109" s="73"/>
      <c r="AN109" s="73"/>
      <c r="AO109" s="73"/>
      <c r="AP109" s="73"/>
      <c r="AQ109" s="73"/>
      <c r="AR109" s="73"/>
      <c r="AS109" s="73"/>
      <c r="AT109" s="73"/>
      <c r="AU109" s="73"/>
      <c r="AV109" s="73"/>
    </row>
    <row r="110" spans="1:48" ht="12.7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90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15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73"/>
      <c r="AH110" s="73"/>
      <c r="AI110" s="73"/>
      <c r="AJ110" s="73"/>
      <c r="AK110" s="73"/>
      <c r="AL110" s="73"/>
      <c r="AM110" s="73"/>
      <c r="AN110" s="73"/>
      <c r="AO110" s="73"/>
      <c r="AP110" s="73"/>
      <c r="AQ110" s="73"/>
      <c r="AR110" s="73"/>
      <c r="AS110" s="73"/>
      <c r="AT110" s="73"/>
      <c r="AU110" s="73"/>
      <c r="AV110" s="73"/>
    </row>
    <row r="111" spans="1:48" ht="12.7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90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15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73"/>
      <c r="AH111" s="73"/>
      <c r="AI111" s="73"/>
      <c r="AJ111" s="73"/>
      <c r="AK111" s="73"/>
      <c r="AL111" s="73"/>
      <c r="AM111" s="73"/>
      <c r="AN111" s="73"/>
      <c r="AO111" s="73"/>
      <c r="AP111" s="73"/>
      <c r="AQ111" s="73"/>
      <c r="AR111" s="73"/>
      <c r="AS111" s="73"/>
      <c r="AT111" s="73"/>
      <c r="AU111" s="73"/>
      <c r="AV111" s="73"/>
    </row>
    <row r="112" spans="1:48" ht="12.7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90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15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73"/>
      <c r="AH112" s="73"/>
      <c r="AI112" s="73"/>
      <c r="AJ112" s="73"/>
      <c r="AK112" s="73"/>
      <c r="AL112" s="73"/>
      <c r="AM112" s="73"/>
      <c r="AN112" s="73"/>
      <c r="AO112" s="73"/>
      <c r="AP112" s="73"/>
      <c r="AQ112" s="73"/>
      <c r="AR112" s="73"/>
      <c r="AS112" s="73"/>
      <c r="AT112" s="73"/>
      <c r="AU112" s="73"/>
      <c r="AV112" s="73"/>
    </row>
    <row r="113" spans="1:48" ht="12.7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90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15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73"/>
      <c r="AH113" s="73"/>
      <c r="AI113" s="73"/>
      <c r="AJ113" s="73"/>
      <c r="AK113" s="73"/>
      <c r="AL113" s="73"/>
      <c r="AM113" s="73"/>
      <c r="AN113" s="73"/>
      <c r="AO113" s="73"/>
      <c r="AP113" s="73"/>
      <c r="AQ113" s="73"/>
      <c r="AR113" s="73"/>
      <c r="AS113" s="73"/>
      <c r="AT113" s="73"/>
      <c r="AU113" s="73"/>
      <c r="AV113" s="73"/>
    </row>
    <row r="114" spans="1:48" ht="12.7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90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15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73"/>
      <c r="AH114" s="73"/>
      <c r="AI114" s="73"/>
      <c r="AJ114" s="73"/>
      <c r="AK114" s="73"/>
      <c r="AL114" s="73"/>
      <c r="AM114" s="73"/>
      <c r="AN114" s="73"/>
      <c r="AO114" s="73"/>
      <c r="AP114" s="73"/>
      <c r="AQ114" s="73"/>
      <c r="AR114" s="73"/>
      <c r="AS114" s="73"/>
      <c r="AT114" s="73"/>
      <c r="AU114" s="73"/>
      <c r="AV114" s="73"/>
    </row>
    <row r="115" spans="1:48" ht="12.7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90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15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73"/>
      <c r="AH115" s="73"/>
      <c r="AI115" s="73"/>
      <c r="AJ115" s="73"/>
      <c r="AK115" s="73"/>
      <c r="AL115" s="73"/>
      <c r="AM115" s="73"/>
      <c r="AN115" s="73"/>
      <c r="AO115" s="73"/>
      <c r="AP115" s="73"/>
      <c r="AQ115" s="73"/>
      <c r="AR115" s="73"/>
      <c r="AS115" s="73"/>
      <c r="AT115" s="73"/>
      <c r="AU115" s="73"/>
      <c r="AV115" s="73"/>
    </row>
    <row r="116" spans="1:48" ht="12.7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90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15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73"/>
      <c r="AH116" s="73"/>
      <c r="AI116" s="73"/>
      <c r="AJ116" s="73"/>
      <c r="AK116" s="73"/>
      <c r="AL116" s="73"/>
      <c r="AM116" s="73"/>
      <c r="AN116" s="73"/>
      <c r="AO116" s="73"/>
      <c r="AP116" s="73"/>
      <c r="AQ116" s="73"/>
      <c r="AR116" s="73"/>
      <c r="AS116" s="73"/>
      <c r="AT116" s="73"/>
      <c r="AU116" s="73"/>
      <c r="AV116" s="73"/>
    </row>
    <row r="117" spans="1:48" ht="12.7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90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15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73"/>
      <c r="AH117" s="73"/>
      <c r="AI117" s="73"/>
      <c r="AJ117" s="73"/>
      <c r="AK117" s="73"/>
      <c r="AL117" s="73"/>
      <c r="AM117" s="73"/>
      <c r="AN117" s="73"/>
      <c r="AO117" s="73"/>
      <c r="AP117" s="73"/>
      <c r="AQ117" s="73"/>
      <c r="AR117" s="73"/>
      <c r="AS117" s="73"/>
      <c r="AT117" s="73"/>
      <c r="AU117" s="73"/>
      <c r="AV117" s="73"/>
    </row>
    <row r="118" spans="1:48" ht="12.7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90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15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73"/>
      <c r="AH118" s="73"/>
      <c r="AI118" s="73"/>
      <c r="AJ118" s="73"/>
      <c r="AK118" s="73"/>
      <c r="AL118" s="73"/>
      <c r="AM118" s="73"/>
      <c r="AN118" s="73"/>
      <c r="AO118" s="73"/>
      <c r="AP118" s="73"/>
      <c r="AQ118" s="73"/>
      <c r="AR118" s="73"/>
      <c r="AS118" s="73"/>
      <c r="AT118" s="73"/>
      <c r="AU118" s="73"/>
      <c r="AV118" s="73"/>
    </row>
    <row r="119" spans="1:48" ht="12.7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90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15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73"/>
      <c r="AH119" s="73"/>
      <c r="AI119" s="73"/>
      <c r="AJ119" s="73"/>
      <c r="AK119" s="73"/>
      <c r="AL119" s="73"/>
      <c r="AM119" s="73"/>
      <c r="AN119" s="73"/>
      <c r="AO119" s="73"/>
      <c r="AP119" s="73"/>
      <c r="AQ119" s="73"/>
      <c r="AR119" s="73"/>
      <c r="AS119" s="73"/>
      <c r="AT119" s="73"/>
      <c r="AU119" s="73"/>
      <c r="AV119" s="73"/>
    </row>
    <row r="120" spans="1:48" ht="12.7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90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15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73"/>
      <c r="AH120" s="73"/>
      <c r="AI120" s="73"/>
      <c r="AJ120" s="73"/>
      <c r="AK120" s="73"/>
      <c r="AL120" s="73"/>
      <c r="AM120" s="73"/>
      <c r="AN120" s="73"/>
      <c r="AO120" s="73"/>
      <c r="AP120" s="73"/>
      <c r="AQ120" s="73"/>
      <c r="AR120" s="73"/>
      <c r="AS120" s="73"/>
      <c r="AT120" s="73"/>
      <c r="AU120" s="73"/>
      <c r="AV120" s="73"/>
    </row>
    <row r="121" spans="1:48" ht="12.7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90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15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73"/>
      <c r="AH121" s="73"/>
      <c r="AI121" s="73"/>
      <c r="AJ121" s="73"/>
      <c r="AK121" s="73"/>
      <c r="AL121" s="73"/>
      <c r="AM121" s="73"/>
      <c r="AN121" s="73"/>
      <c r="AO121" s="73"/>
      <c r="AP121" s="73"/>
      <c r="AQ121" s="73"/>
      <c r="AR121" s="73"/>
      <c r="AS121" s="73"/>
      <c r="AT121" s="73"/>
      <c r="AU121" s="73"/>
      <c r="AV121" s="73"/>
    </row>
    <row r="122" spans="1:48" ht="12.7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90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15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73"/>
      <c r="AH122" s="73"/>
      <c r="AI122" s="73"/>
      <c r="AJ122" s="73"/>
      <c r="AK122" s="73"/>
      <c r="AL122" s="73"/>
      <c r="AM122" s="73"/>
      <c r="AN122" s="73"/>
      <c r="AO122" s="73"/>
      <c r="AP122" s="73"/>
      <c r="AQ122" s="73"/>
      <c r="AR122" s="73"/>
      <c r="AS122" s="73"/>
      <c r="AT122" s="73"/>
      <c r="AU122" s="73"/>
      <c r="AV122" s="73"/>
    </row>
    <row r="123" spans="1:48" ht="12.7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90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15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73"/>
      <c r="AH123" s="73"/>
      <c r="AI123" s="73"/>
      <c r="AJ123" s="73"/>
      <c r="AK123" s="73"/>
      <c r="AL123" s="73"/>
      <c r="AM123" s="73"/>
      <c r="AN123" s="73"/>
      <c r="AO123" s="73"/>
      <c r="AP123" s="73"/>
      <c r="AQ123" s="73"/>
      <c r="AR123" s="73"/>
      <c r="AS123" s="73"/>
      <c r="AT123" s="73"/>
      <c r="AU123" s="73"/>
      <c r="AV123" s="73"/>
    </row>
    <row r="124" spans="1:48" ht="12.7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90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15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73"/>
      <c r="AH124" s="73"/>
      <c r="AI124" s="73"/>
      <c r="AJ124" s="73"/>
      <c r="AK124" s="73"/>
      <c r="AL124" s="73"/>
      <c r="AM124" s="73"/>
      <c r="AN124" s="73"/>
      <c r="AO124" s="73"/>
      <c r="AP124" s="73"/>
      <c r="AQ124" s="73"/>
      <c r="AR124" s="73"/>
      <c r="AS124" s="73"/>
      <c r="AT124" s="73"/>
      <c r="AU124" s="73"/>
      <c r="AV124" s="73"/>
    </row>
    <row r="125" spans="1:48" ht="12.7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90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15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73"/>
      <c r="AH125" s="73"/>
      <c r="AI125" s="73"/>
      <c r="AJ125" s="73"/>
      <c r="AK125" s="73"/>
      <c r="AL125" s="73"/>
      <c r="AM125" s="73"/>
      <c r="AN125" s="73"/>
      <c r="AO125" s="73"/>
      <c r="AP125" s="73"/>
      <c r="AQ125" s="73"/>
      <c r="AR125" s="73"/>
      <c r="AS125" s="73"/>
      <c r="AT125" s="73"/>
      <c r="AU125" s="73"/>
      <c r="AV125" s="73"/>
    </row>
    <row r="126" spans="1:48" ht="12.7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90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15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73"/>
      <c r="AH126" s="73"/>
      <c r="AI126" s="73"/>
      <c r="AJ126" s="73"/>
      <c r="AK126" s="73"/>
      <c r="AL126" s="73"/>
      <c r="AM126" s="73"/>
      <c r="AN126" s="73"/>
      <c r="AO126" s="73"/>
      <c r="AP126" s="73"/>
      <c r="AQ126" s="73"/>
      <c r="AR126" s="73"/>
      <c r="AS126" s="73"/>
      <c r="AT126" s="73"/>
      <c r="AU126" s="73"/>
      <c r="AV126" s="73"/>
    </row>
    <row r="127" spans="1:48" ht="12.7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90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15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73"/>
      <c r="AH127" s="73"/>
      <c r="AI127" s="73"/>
      <c r="AJ127" s="73"/>
      <c r="AK127" s="73"/>
      <c r="AL127" s="73"/>
      <c r="AM127" s="73"/>
      <c r="AN127" s="73"/>
      <c r="AO127" s="73"/>
      <c r="AP127" s="73"/>
      <c r="AQ127" s="73"/>
      <c r="AR127" s="73"/>
      <c r="AS127" s="73"/>
      <c r="AT127" s="73"/>
      <c r="AU127" s="73"/>
      <c r="AV127" s="73"/>
    </row>
    <row r="128" spans="1:48" ht="12.7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90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15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73"/>
      <c r="AH128" s="73"/>
      <c r="AI128" s="73"/>
      <c r="AJ128" s="73"/>
      <c r="AK128" s="73"/>
      <c r="AL128" s="73"/>
      <c r="AM128" s="73"/>
      <c r="AN128" s="73"/>
      <c r="AO128" s="73"/>
      <c r="AP128" s="73"/>
      <c r="AQ128" s="73"/>
      <c r="AR128" s="73"/>
      <c r="AS128" s="73"/>
      <c r="AT128" s="73"/>
      <c r="AU128" s="73"/>
      <c r="AV128" s="73"/>
    </row>
    <row r="129" spans="1:48" ht="12.7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90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15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73"/>
      <c r="AH129" s="73"/>
      <c r="AI129" s="73"/>
      <c r="AJ129" s="73"/>
      <c r="AK129" s="73"/>
      <c r="AL129" s="73"/>
      <c r="AM129" s="73"/>
      <c r="AN129" s="73"/>
      <c r="AO129" s="73"/>
      <c r="AP129" s="73"/>
      <c r="AQ129" s="73"/>
      <c r="AR129" s="73"/>
      <c r="AS129" s="73"/>
      <c r="AT129" s="73"/>
      <c r="AU129" s="73"/>
      <c r="AV129" s="73"/>
    </row>
    <row r="130" spans="1:48" ht="12.7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90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15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73"/>
      <c r="AH130" s="73"/>
      <c r="AI130" s="73"/>
      <c r="AJ130" s="73"/>
      <c r="AK130" s="73"/>
      <c r="AL130" s="73"/>
      <c r="AM130" s="73"/>
      <c r="AN130" s="73"/>
      <c r="AO130" s="73"/>
      <c r="AP130" s="73"/>
      <c r="AQ130" s="73"/>
      <c r="AR130" s="73"/>
      <c r="AS130" s="73"/>
      <c r="AT130" s="73"/>
      <c r="AU130" s="73"/>
      <c r="AV130" s="73"/>
    </row>
    <row r="131" spans="1:48" ht="12.7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90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15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73"/>
      <c r="AH131" s="73"/>
      <c r="AI131" s="73"/>
      <c r="AJ131" s="73"/>
      <c r="AK131" s="73"/>
      <c r="AL131" s="73"/>
      <c r="AM131" s="73"/>
      <c r="AN131" s="73"/>
      <c r="AO131" s="73"/>
      <c r="AP131" s="73"/>
      <c r="AQ131" s="73"/>
      <c r="AR131" s="73"/>
      <c r="AS131" s="73"/>
      <c r="AT131" s="73"/>
      <c r="AU131" s="73"/>
      <c r="AV131" s="73"/>
    </row>
    <row r="132" spans="1:48" ht="12.7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90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15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73"/>
      <c r="AH132" s="73"/>
      <c r="AI132" s="73"/>
      <c r="AJ132" s="73"/>
      <c r="AK132" s="73"/>
      <c r="AL132" s="73"/>
      <c r="AM132" s="73"/>
      <c r="AN132" s="73"/>
      <c r="AO132" s="73"/>
      <c r="AP132" s="73"/>
      <c r="AQ132" s="73"/>
      <c r="AR132" s="73"/>
      <c r="AS132" s="73"/>
      <c r="AT132" s="73"/>
      <c r="AU132" s="73"/>
      <c r="AV132" s="73"/>
    </row>
    <row r="133" spans="1:48" ht="12.7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90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15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73"/>
      <c r="AH133" s="73"/>
      <c r="AI133" s="73"/>
      <c r="AJ133" s="73"/>
      <c r="AK133" s="73"/>
      <c r="AL133" s="73"/>
      <c r="AM133" s="73"/>
      <c r="AN133" s="73"/>
      <c r="AO133" s="73"/>
      <c r="AP133" s="73"/>
      <c r="AQ133" s="73"/>
      <c r="AR133" s="73"/>
      <c r="AS133" s="73"/>
      <c r="AT133" s="73"/>
      <c r="AU133" s="73"/>
      <c r="AV133" s="73"/>
    </row>
    <row r="134" spans="1:48" ht="12.7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90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15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73"/>
      <c r="AH134" s="73"/>
      <c r="AI134" s="73"/>
      <c r="AJ134" s="73"/>
      <c r="AK134" s="73"/>
      <c r="AL134" s="73"/>
      <c r="AM134" s="73"/>
      <c r="AN134" s="73"/>
      <c r="AO134" s="73"/>
      <c r="AP134" s="73"/>
      <c r="AQ134" s="73"/>
      <c r="AR134" s="73"/>
      <c r="AS134" s="73"/>
      <c r="AT134" s="73"/>
      <c r="AU134" s="73"/>
      <c r="AV134" s="73"/>
    </row>
    <row r="135" spans="1:48" ht="12.7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90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15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73"/>
      <c r="AH135" s="73"/>
      <c r="AI135" s="73"/>
      <c r="AJ135" s="73"/>
      <c r="AK135" s="73"/>
      <c r="AL135" s="73"/>
      <c r="AM135" s="73"/>
      <c r="AN135" s="73"/>
      <c r="AO135" s="73"/>
      <c r="AP135" s="73"/>
      <c r="AQ135" s="73"/>
      <c r="AR135" s="73"/>
      <c r="AS135" s="73"/>
      <c r="AT135" s="73"/>
      <c r="AU135" s="73"/>
      <c r="AV135" s="73"/>
    </row>
    <row r="136" spans="1:48" ht="12.7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90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15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73"/>
      <c r="AH136" s="73"/>
      <c r="AI136" s="73"/>
      <c r="AJ136" s="73"/>
      <c r="AK136" s="73"/>
      <c r="AL136" s="73"/>
      <c r="AM136" s="73"/>
      <c r="AN136" s="73"/>
      <c r="AO136" s="73"/>
      <c r="AP136" s="73"/>
      <c r="AQ136" s="73"/>
      <c r="AR136" s="73"/>
      <c r="AS136" s="73"/>
      <c r="AT136" s="73"/>
      <c r="AU136" s="73"/>
      <c r="AV136" s="73"/>
    </row>
    <row r="137" spans="1:48" ht="12.7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90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15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73"/>
      <c r="AH137" s="73"/>
      <c r="AI137" s="73"/>
      <c r="AJ137" s="73"/>
      <c r="AK137" s="73"/>
      <c r="AL137" s="73"/>
      <c r="AM137" s="73"/>
      <c r="AN137" s="73"/>
      <c r="AO137" s="73"/>
      <c r="AP137" s="73"/>
      <c r="AQ137" s="73"/>
      <c r="AR137" s="73"/>
      <c r="AS137" s="73"/>
      <c r="AT137" s="73"/>
      <c r="AU137" s="73"/>
      <c r="AV137" s="73"/>
    </row>
    <row r="138" spans="1:48" ht="12.7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90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15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73"/>
      <c r="AH138" s="73"/>
      <c r="AI138" s="73"/>
      <c r="AJ138" s="73"/>
      <c r="AK138" s="73"/>
      <c r="AL138" s="73"/>
      <c r="AM138" s="73"/>
      <c r="AN138" s="73"/>
      <c r="AO138" s="73"/>
      <c r="AP138" s="73"/>
      <c r="AQ138" s="73"/>
      <c r="AR138" s="73"/>
      <c r="AS138" s="73"/>
      <c r="AT138" s="73"/>
      <c r="AU138" s="73"/>
      <c r="AV138" s="73"/>
    </row>
    <row r="139" spans="1:48" ht="12.7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90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15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73"/>
      <c r="AH139" s="73"/>
      <c r="AI139" s="73"/>
      <c r="AJ139" s="73"/>
      <c r="AK139" s="73"/>
      <c r="AL139" s="73"/>
      <c r="AM139" s="73"/>
      <c r="AN139" s="73"/>
      <c r="AO139" s="73"/>
      <c r="AP139" s="73"/>
      <c r="AQ139" s="73"/>
      <c r="AR139" s="73"/>
      <c r="AS139" s="73"/>
      <c r="AT139" s="73"/>
      <c r="AU139" s="73"/>
      <c r="AV139" s="73"/>
    </row>
    <row r="140" spans="1:48" ht="12.7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90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15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73"/>
      <c r="AH140" s="73"/>
      <c r="AI140" s="73"/>
      <c r="AJ140" s="73"/>
      <c r="AK140" s="73"/>
      <c r="AL140" s="73"/>
      <c r="AM140" s="73"/>
      <c r="AN140" s="73"/>
      <c r="AO140" s="73"/>
      <c r="AP140" s="73"/>
      <c r="AQ140" s="73"/>
      <c r="AR140" s="73"/>
      <c r="AS140" s="73"/>
      <c r="AT140" s="73"/>
      <c r="AU140" s="73"/>
      <c r="AV140" s="73"/>
    </row>
    <row r="141" spans="1:48" ht="12.7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90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15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73"/>
      <c r="AH141" s="73"/>
      <c r="AI141" s="73"/>
      <c r="AJ141" s="73"/>
      <c r="AK141" s="73"/>
      <c r="AL141" s="73"/>
      <c r="AM141" s="73"/>
      <c r="AN141" s="73"/>
      <c r="AO141" s="73"/>
      <c r="AP141" s="73"/>
      <c r="AQ141" s="73"/>
      <c r="AR141" s="73"/>
      <c r="AS141" s="73"/>
      <c r="AT141" s="73"/>
      <c r="AU141" s="73"/>
      <c r="AV141" s="73"/>
    </row>
    <row r="142" spans="1:48" ht="12.7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90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15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73"/>
      <c r="AH142" s="73"/>
      <c r="AI142" s="73"/>
      <c r="AJ142" s="73"/>
      <c r="AK142" s="73"/>
      <c r="AL142" s="73"/>
      <c r="AM142" s="73"/>
      <c r="AN142" s="73"/>
      <c r="AO142" s="73"/>
      <c r="AP142" s="73"/>
      <c r="AQ142" s="73"/>
      <c r="AR142" s="73"/>
      <c r="AS142" s="73"/>
      <c r="AT142" s="73"/>
      <c r="AU142" s="73"/>
      <c r="AV142" s="73"/>
    </row>
    <row r="143" spans="1:48" ht="12.7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90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15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73"/>
      <c r="AH143" s="73"/>
      <c r="AI143" s="73"/>
      <c r="AJ143" s="73"/>
      <c r="AK143" s="73"/>
      <c r="AL143" s="73"/>
      <c r="AM143" s="73"/>
      <c r="AN143" s="73"/>
      <c r="AO143" s="73"/>
      <c r="AP143" s="73"/>
      <c r="AQ143" s="73"/>
      <c r="AR143" s="73"/>
      <c r="AS143" s="73"/>
      <c r="AT143" s="73"/>
      <c r="AU143" s="73"/>
      <c r="AV143" s="73"/>
    </row>
    <row r="144" spans="1:48" ht="12.7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90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15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73"/>
      <c r="AH144" s="73"/>
      <c r="AI144" s="73"/>
      <c r="AJ144" s="73"/>
      <c r="AK144" s="73"/>
      <c r="AL144" s="73"/>
      <c r="AM144" s="73"/>
      <c r="AN144" s="73"/>
      <c r="AO144" s="73"/>
      <c r="AP144" s="73"/>
      <c r="AQ144" s="73"/>
      <c r="AR144" s="73"/>
      <c r="AS144" s="73"/>
      <c r="AT144" s="73"/>
      <c r="AU144" s="73"/>
      <c r="AV144" s="73"/>
    </row>
    <row r="145" spans="1:48" ht="12.7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90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15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73"/>
      <c r="AH145" s="73"/>
      <c r="AI145" s="73"/>
      <c r="AJ145" s="73"/>
      <c r="AK145" s="73"/>
      <c r="AL145" s="73"/>
      <c r="AM145" s="73"/>
      <c r="AN145" s="73"/>
      <c r="AO145" s="73"/>
      <c r="AP145" s="73"/>
      <c r="AQ145" s="73"/>
      <c r="AR145" s="73"/>
      <c r="AS145" s="73"/>
      <c r="AT145" s="73"/>
      <c r="AU145" s="73"/>
      <c r="AV145" s="73"/>
    </row>
    <row r="146" spans="1:48" ht="12.7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90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15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73"/>
      <c r="AH146" s="73"/>
      <c r="AI146" s="73"/>
      <c r="AJ146" s="73"/>
      <c r="AK146" s="73"/>
      <c r="AL146" s="73"/>
      <c r="AM146" s="73"/>
      <c r="AN146" s="73"/>
      <c r="AO146" s="73"/>
      <c r="AP146" s="73"/>
      <c r="AQ146" s="73"/>
      <c r="AR146" s="73"/>
      <c r="AS146" s="73"/>
      <c r="AT146" s="73"/>
      <c r="AU146" s="73"/>
      <c r="AV146" s="73"/>
    </row>
    <row r="147" spans="1:48" ht="12.7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90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15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73"/>
      <c r="AH147" s="73"/>
      <c r="AI147" s="73"/>
      <c r="AJ147" s="73"/>
      <c r="AK147" s="73"/>
      <c r="AL147" s="73"/>
      <c r="AM147" s="73"/>
      <c r="AN147" s="73"/>
      <c r="AO147" s="73"/>
      <c r="AP147" s="73"/>
      <c r="AQ147" s="73"/>
      <c r="AR147" s="73"/>
      <c r="AS147" s="73"/>
      <c r="AT147" s="73"/>
      <c r="AU147" s="73"/>
      <c r="AV147" s="73"/>
    </row>
    <row r="148" spans="1:48" ht="12.7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90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15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73"/>
      <c r="AH148" s="73"/>
      <c r="AI148" s="73"/>
      <c r="AJ148" s="73"/>
      <c r="AK148" s="73"/>
      <c r="AL148" s="73"/>
      <c r="AM148" s="73"/>
      <c r="AN148" s="73"/>
      <c r="AO148" s="73"/>
      <c r="AP148" s="73"/>
      <c r="AQ148" s="73"/>
      <c r="AR148" s="73"/>
      <c r="AS148" s="73"/>
      <c r="AT148" s="73"/>
      <c r="AU148" s="73"/>
      <c r="AV148" s="73"/>
    </row>
    <row r="149" spans="1:48" ht="12.7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90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15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73"/>
      <c r="AH149" s="73"/>
      <c r="AI149" s="73"/>
      <c r="AJ149" s="73"/>
      <c r="AK149" s="73"/>
      <c r="AL149" s="73"/>
      <c r="AM149" s="73"/>
      <c r="AN149" s="73"/>
      <c r="AO149" s="73"/>
      <c r="AP149" s="73"/>
      <c r="AQ149" s="73"/>
      <c r="AR149" s="73"/>
      <c r="AS149" s="73"/>
      <c r="AT149" s="73"/>
      <c r="AU149" s="73"/>
      <c r="AV149" s="73"/>
    </row>
    <row r="150" spans="1:48" ht="12.7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90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15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73"/>
      <c r="AH150" s="73"/>
      <c r="AI150" s="73"/>
      <c r="AJ150" s="73"/>
      <c r="AK150" s="73"/>
      <c r="AL150" s="73"/>
      <c r="AM150" s="73"/>
      <c r="AN150" s="73"/>
      <c r="AO150" s="73"/>
      <c r="AP150" s="73"/>
      <c r="AQ150" s="73"/>
      <c r="AR150" s="73"/>
      <c r="AS150" s="73"/>
      <c r="AT150" s="73"/>
      <c r="AU150" s="73"/>
      <c r="AV150" s="73"/>
    </row>
    <row r="151" spans="1:48" ht="12.7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90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15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73"/>
      <c r="AH151" s="73"/>
      <c r="AI151" s="73"/>
      <c r="AJ151" s="73"/>
      <c r="AK151" s="73"/>
      <c r="AL151" s="73"/>
      <c r="AM151" s="73"/>
      <c r="AN151" s="73"/>
      <c r="AO151" s="73"/>
      <c r="AP151" s="73"/>
      <c r="AQ151" s="73"/>
      <c r="AR151" s="73"/>
      <c r="AS151" s="73"/>
      <c r="AT151" s="73"/>
      <c r="AU151" s="73"/>
      <c r="AV151" s="73"/>
    </row>
    <row r="152" spans="1:48" ht="12.7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90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15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73"/>
      <c r="AH152" s="73"/>
      <c r="AI152" s="73"/>
      <c r="AJ152" s="73"/>
      <c r="AK152" s="73"/>
      <c r="AL152" s="73"/>
      <c r="AM152" s="73"/>
      <c r="AN152" s="73"/>
      <c r="AO152" s="73"/>
      <c r="AP152" s="73"/>
      <c r="AQ152" s="73"/>
      <c r="AR152" s="73"/>
      <c r="AS152" s="73"/>
      <c r="AT152" s="73"/>
      <c r="AU152" s="73"/>
      <c r="AV152" s="73"/>
    </row>
    <row r="153" spans="1:48" ht="12.7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90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15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73"/>
      <c r="AH153" s="73"/>
      <c r="AI153" s="73"/>
      <c r="AJ153" s="73"/>
      <c r="AK153" s="73"/>
      <c r="AL153" s="73"/>
      <c r="AM153" s="73"/>
      <c r="AN153" s="73"/>
      <c r="AO153" s="73"/>
      <c r="AP153" s="73"/>
      <c r="AQ153" s="73"/>
      <c r="AR153" s="73"/>
      <c r="AS153" s="73"/>
      <c r="AT153" s="73"/>
      <c r="AU153" s="73"/>
      <c r="AV153" s="73"/>
    </row>
    <row r="154" spans="1:48" ht="12.7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90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15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73"/>
      <c r="AH154" s="73"/>
      <c r="AI154" s="73"/>
      <c r="AJ154" s="73"/>
      <c r="AK154" s="73"/>
      <c r="AL154" s="73"/>
      <c r="AM154" s="73"/>
      <c r="AN154" s="73"/>
      <c r="AO154" s="73"/>
      <c r="AP154" s="73"/>
      <c r="AQ154" s="73"/>
      <c r="AR154" s="73"/>
      <c r="AS154" s="73"/>
      <c r="AT154" s="73"/>
      <c r="AU154" s="73"/>
      <c r="AV154" s="73"/>
    </row>
    <row r="155" spans="1:48" ht="12.7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90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15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73"/>
      <c r="AH155" s="73"/>
      <c r="AI155" s="73"/>
      <c r="AJ155" s="73"/>
      <c r="AK155" s="73"/>
      <c r="AL155" s="73"/>
      <c r="AM155" s="73"/>
      <c r="AN155" s="73"/>
      <c r="AO155" s="73"/>
      <c r="AP155" s="73"/>
      <c r="AQ155" s="73"/>
      <c r="AR155" s="73"/>
      <c r="AS155" s="73"/>
      <c r="AT155" s="73"/>
      <c r="AU155" s="73"/>
      <c r="AV155" s="73"/>
    </row>
    <row r="156" spans="1:48" ht="12.7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90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15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73"/>
      <c r="AH156" s="73"/>
      <c r="AI156" s="73"/>
      <c r="AJ156" s="73"/>
      <c r="AK156" s="73"/>
      <c r="AL156" s="73"/>
      <c r="AM156" s="73"/>
      <c r="AN156" s="73"/>
      <c r="AO156" s="73"/>
      <c r="AP156" s="73"/>
      <c r="AQ156" s="73"/>
      <c r="AR156" s="73"/>
      <c r="AS156" s="73"/>
      <c r="AT156" s="73"/>
      <c r="AU156" s="73"/>
      <c r="AV156" s="73"/>
    </row>
    <row r="157" spans="1:48" ht="12.7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90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15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73"/>
      <c r="AH157" s="73"/>
      <c r="AI157" s="73"/>
      <c r="AJ157" s="73"/>
      <c r="AK157" s="73"/>
      <c r="AL157" s="73"/>
      <c r="AM157" s="73"/>
      <c r="AN157" s="73"/>
      <c r="AO157" s="73"/>
      <c r="AP157" s="73"/>
      <c r="AQ157" s="73"/>
      <c r="AR157" s="73"/>
      <c r="AS157" s="73"/>
      <c r="AT157" s="73"/>
      <c r="AU157" s="73"/>
      <c r="AV157" s="73"/>
    </row>
    <row r="158" spans="1:48" ht="12.7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90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15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73"/>
      <c r="AH158" s="73"/>
      <c r="AI158" s="73"/>
      <c r="AJ158" s="73"/>
      <c r="AK158" s="73"/>
      <c r="AL158" s="73"/>
      <c r="AM158" s="73"/>
      <c r="AN158" s="73"/>
      <c r="AO158" s="73"/>
      <c r="AP158" s="73"/>
      <c r="AQ158" s="73"/>
      <c r="AR158" s="73"/>
      <c r="AS158" s="73"/>
      <c r="AT158" s="73"/>
      <c r="AU158" s="73"/>
      <c r="AV158" s="73"/>
    </row>
    <row r="159" spans="1:48" ht="12.7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90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15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73"/>
      <c r="AH159" s="73"/>
      <c r="AI159" s="73"/>
      <c r="AJ159" s="73"/>
      <c r="AK159" s="73"/>
      <c r="AL159" s="73"/>
      <c r="AM159" s="73"/>
      <c r="AN159" s="73"/>
      <c r="AO159" s="73"/>
      <c r="AP159" s="73"/>
      <c r="AQ159" s="73"/>
      <c r="AR159" s="73"/>
      <c r="AS159" s="73"/>
      <c r="AT159" s="73"/>
      <c r="AU159" s="73"/>
      <c r="AV159" s="73"/>
    </row>
    <row r="160" spans="1:48" ht="12.7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90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15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73"/>
      <c r="AH160" s="73"/>
      <c r="AI160" s="73"/>
      <c r="AJ160" s="73"/>
      <c r="AK160" s="73"/>
      <c r="AL160" s="73"/>
      <c r="AM160" s="73"/>
      <c r="AN160" s="73"/>
      <c r="AO160" s="73"/>
      <c r="AP160" s="73"/>
      <c r="AQ160" s="73"/>
      <c r="AR160" s="73"/>
      <c r="AS160" s="73"/>
      <c r="AT160" s="73"/>
      <c r="AU160" s="73"/>
      <c r="AV160" s="73"/>
    </row>
    <row r="161" spans="1:48" ht="12.7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90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15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73"/>
      <c r="AH161" s="73"/>
      <c r="AI161" s="73"/>
      <c r="AJ161" s="73"/>
      <c r="AK161" s="73"/>
      <c r="AL161" s="73"/>
      <c r="AM161" s="73"/>
      <c r="AN161" s="73"/>
      <c r="AO161" s="73"/>
      <c r="AP161" s="73"/>
      <c r="AQ161" s="73"/>
      <c r="AR161" s="73"/>
      <c r="AS161" s="73"/>
      <c r="AT161" s="73"/>
      <c r="AU161" s="73"/>
      <c r="AV161" s="73"/>
    </row>
    <row r="162" spans="1:48" ht="12.7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90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15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73"/>
      <c r="AH162" s="73"/>
      <c r="AI162" s="73"/>
      <c r="AJ162" s="73"/>
      <c r="AK162" s="73"/>
      <c r="AL162" s="73"/>
      <c r="AM162" s="73"/>
      <c r="AN162" s="73"/>
      <c r="AO162" s="73"/>
      <c r="AP162" s="73"/>
      <c r="AQ162" s="73"/>
      <c r="AR162" s="73"/>
      <c r="AS162" s="73"/>
      <c r="AT162" s="73"/>
      <c r="AU162" s="73"/>
      <c r="AV162" s="73"/>
    </row>
    <row r="163" spans="1:48" ht="12.7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90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15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73"/>
      <c r="AH163" s="73"/>
      <c r="AI163" s="73"/>
      <c r="AJ163" s="73"/>
      <c r="AK163" s="73"/>
      <c r="AL163" s="73"/>
      <c r="AM163" s="73"/>
      <c r="AN163" s="73"/>
      <c r="AO163" s="73"/>
      <c r="AP163" s="73"/>
      <c r="AQ163" s="73"/>
      <c r="AR163" s="73"/>
      <c r="AS163" s="73"/>
      <c r="AT163" s="73"/>
      <c r="AU163" s="73"/>
      <c r="AV163" s="73"/>
    </row>
    <row r="164" spans="1:48" ht="12.7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90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15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73"/>
      <c r="AH164" s="73"/>
      <c r="AI164" s="73"/>
      <c r="AJ164" s="73"/>
      <c r="AK164" s="73"/>
      <c r="AL164" s="73"/>
      <c r="AM164" s="73"/>
      <c r="AN164" s="73"/>
      <c r="AO164" s="73"/>
      <c r="AP164" s="73"/>
      <c r="AQ164" s="73"/>
      <c r="AR164" s="73"/>
      <c r="AS164" s="73"/>
      <c r="AT164" s="73"/>
      <c r="AU164" s="73"/>
      <c r="AV164" s="73"/>
    </row>
    <row r="165" spans="1:48" ht="12.7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90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15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73"/>
      <c r="AH165" s="73"/>
      <c r="AI165" s="73"/>
      <c r="AJ165" s="73"/>
      <c r="AK165" s="73"/>
      <c r="AL165" s="73"/>
      <c r="AM165" s="73"/>
      <c r="AN165" s="73"/>
      <c r="AO165" s="73"/>
      <c r="AP165" s="73"/>
      <c r="AQ165" s="73"/>
      <c r="AR165" s="73"/>
      <c r="AS165" s="73"/>
      <c r="AT165" s="73"/>
      <c r="AU165" s="73"/>
      <c r="AV165" s="73"/>
    </row>
    <row r="166" spans="1:48" ht="12.7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90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15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73"/>
      <c r="AH166" s="73"/>
      <c r="AI166" s="73"/>
      <c r="AJ166" s="73"/>
      <c r="AK166" s="73"/>
      <c r="AL166" s="73"/>
      <c r="AM166" s="73"/>
      <c r="AN166" s="73"/>
      <c r="AO166" s="73"/>
      <c r="AP166" s="73"/>
      <c r="AQ166" s="73"/>
      <c r="AR166" s="73"/>
      <c r="AS166" s="73"/>
      <c r="AT166" s="73"/>
      <c r="AU166" s="73"/>
      <c r="AV166" s="73"/>
    </row>
    <row r="167" spans="1:48" ht="12.7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90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15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73"/>
      <c r="AH167" s="73"/>
      <c r="AI167" s="73"/>
      <c r="AJ167" s="73"/>
      <c r="AK167" s="73"/>
      <c r="AL167" s="73"/>
      <c r="AM167" s="73"/>
      <c r="AN167" s="73"/>
      <c r="AO167" s="73"/>
      <c r="AP167" s="73"/>
      <c r="AQ167" s="73"/>
      <c r="AR167" s="73"/>
      <c r="AS167" s="73"/>
      <c r="AT167" s="73"/>
      <c r="AU167" s="73"/>
      <c r="AV167" s="73"/>
    </row>
    <row r="168" spans="1:48" ht="12.7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90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15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73"/>
      <c r="AH168" s="73"/>
      <c r="AI168" s="73"/>
      <c r="AJ168" s="73"/>
      <c r="AK168" s="73"/>
      <c r="AL168" s="73"/>
      <c r="AM168" s="73"/>
      <c r="AN168" s="73"/>
      <c r="AO168" s="73"/>
      <c r="AP168" s="73"/>
      <c r="AQ168" s="73"/>
      <c r="AR168" s="73"/>
      <c r="AS168" s="73"/>
      <c r="AT168" s="73"/>
      <c r="AU168" s="73"/>
      <c r="AV168" s="73"/>
    </row>
    <row r="169" spans="1:48" ht="12.7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90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15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73"/>
      <c r="AH169" s="73"/>
      <c r="AI169" s="73"/>
      <c r="AJ169" s="73"/>
      <c r="AK169" s="73"/>
      <c r="AL169" s="73"/>
      <c r="AM169" s="73"/>
      <c r="AN169" s="73"/>
      <c r="AO169" s="73"/>
      <c r="AP169" s="73"/>
      <c r="AQ169" s="73"/>
      <c r="AR169" s="73"/>
      <c r="AS169" s="73"/>
      <c r="AT169" s="73"/>
      <c r="AU169" s="73"/>
      <c r="AV169" s="73"/>
    </row>
    <row r="170" spans="1:48" ht="12.7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90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15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73"/>
      <c r="AH170" s="73"/>
      <c r="AI170" s="73"/>
      <c r="AJ170" s="73"/>
      <c r="AK170" s="73"/>
      <c r="AL170" s="73"/>
      <c r="AM170" s="73"/>
      <c r="AN170" s="73"/>
      <c r="AO170" s="73"/>
      <c r="AP170" s="73"/>
      <c r="AQ170" s="73"/>
      <c r="AR170" s="73"/>
      <c r="AS170" s="73"/>
      <c r="AT170" s="73"/>
      <c r="AU170" s="73"/>
      <c r="AV170" s="73"/>
    </row>
    <row r="171" spans="1:48" ht="12.7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90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15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73"/>
      <c r="AH171" s="73"/>
      <c r="AI171" s="73"/>
      <c r="AJ171" s="73"/>
      <c r="AK171" s="73"/>
      <c r="AL171" s="73"/>
      <c r="AM171" s="73"/>
      <c r="AN171" s="73"/>
      <c r="AO171" s="73"/>
      <c r="AP171" s="73"/>
      <c r="AQ171" s="73"/>
      <c r="AR171" s="73"/>
      <c r="AS171" s="73"/>
      <c r="AT171" s="73"/>
      <c r="AU171" s="73"/>
      <c r="AV171" s="73"/>
    </row>
    <row r="172" spans="1:48" ht="12.7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90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15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73"/>
      <c r="AH172" s="73"/>
      <c r="AI172" s="73"/>
      <c r="AJ172" s="73"/>
      <c r="AK172" s="73"/>
      <c r="AL172" s="73"/>
      <c r="AM172" s="73"/>
      <c r="AN172" s="73"/>
      <c r="AO172" s="73"/>
      <c r="AP172" s="73"/>
      <c r="AQ172" s="73"/>
      <c r="AR172" s="73"/>
      <c r="AS172" s="73"/>
      <c r="AT172" s="73"/>
      <c r="AU172" s="73"/>
      <c r="AV172" s="73"/>
    </row>
    <row r="173" spans="1:48" ht="12.7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90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15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73"/>
      <c r="AH173" s="73"/>
      <c r="AI173" s="73"/>
      <c r="AJ173" s="73"/>
      <c r="AK173" s="73"/>
      <c r="AL173" s="73"/>
      <c r="AM173" s="73"/>
      <c r="AN173" s="73"/>
      <c r="AO173" s="73"/>
      <c r="AP173" s="73"/>
      <c r="AQ173" s="73"/>
      <c r="AR173" s="73"/>
      <c r="AS173" s="73"/>
      <c r="AT173" s="73"/>
      <c r="AU173" s="73"/>
      <c r="AV173" s="73"/>
    </row>
    <row r="174" spans="1:48" ht="12.7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90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15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73"/>
      <c r="AH174" s="73"/>
      <c r="AI174" s="73"/>
      <c r="AJ174" s="73"/>
      <c r="AK174" s="73"/>
      <c r="AL174" s="73"/>
      <c r="AM174" s="73"/>
      <c r="AN174" s="73"/>
      <c r="AO174" s="73"/>
      <c r="AP174" s="73"/>
      <c r="AQ174" s="73"/>
      <c r="AR174" s="73"/>
      <c r="AS174" s="73"/>
      <c r="AT174" s="73"/>
      <c r="AU174" s="73"/>
      <c r="AV174" s="73"/>
    </row>
    <row r="175" spans="1:48" ht="12.7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90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15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73"/>
      <c r="AH175" s="73"/>
      <c r="AI175" s="73"/>
      <c r="AJ175" s="73"/>
      <c r="AK175" s="73"/>
      <c r="AL175" s="73"/>
      <c r="AM175" s="73"/>
      <c r="AN175" s="73"/>
      <c r="AO175" s="73"/>
      <c r="AP175" s="73"/>
      <c r="AQ175" s="73"/>
      <c r="AR175" s="73"/>
      <c r="AS175" s="73"/>
      <c r="AT175" s="73"/>
      <c r="AU175" s="73"/>
      <c r="AV175" s="73"/>
    </row>
    <row r="176" spans="1:48" ht="12.7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90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15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73"/>
      <c r="AH176" s="73"/>
      <c r="AI176" s="73"/>
      <c r="AJ176" s="73"/>
      <c r="AK176" s="73"/>
      <c r="AL176" s="73"/>
      <c r="AM176" s="73"/>
      <c r="AN176" s="73"/>
      <c r="AO176" s="73"/>
      <c r="AP176" s="73"/>
      <c r="AQ176" s="73"/>
      <c r="AR176" s="73"/>
      <c r="AS176" s="73"/>
      <c r="AT176" s="73"/>
      <c r="AU176" s="73"/>
      <c r="AV176" s="73"/>
    </row>
    <row r="177" spans="1:48" ht="12.7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90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15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73"/>
      <c r="AH177" s="73"/>
      <c r="AI177" s="73"/>
      <c r="AJ177" s="73"/>
      <c r="AK177" s="73"/>
      <c r="AL177" s="73"/>
      <c r="AM177" s="73"/>
      <c r="AN177" s="73"/>
      <c r="AO177" s="73"/>
      <c r="AP177" s="73"/>
      <c r="AQ177" s="73"/>
      <c r="AR177" s="73"/>
      <c r="AS177" s="73"/>
      <c r="AT177" s="73"/>
      <c r="AU177" s="73"/>
      <c r="AV177" s="73"/>
    </row>
    <row r="178" spans="1:48" ht="12.75" customHeight="1">
      <c r="A178" s="9"/>
      <c r="B178" s="9"/>
      <c r="C178" s="9"/>
      <c r="D178" s="9"/>
      <c r="E178" s="9"/>
      <c r="F178" s="9"/>
      <c r="G178" s="9"/>
      <c r="H178" s="9"/>
      <c r="I178" s="9"/>
      <c r="J178" s="8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11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68"/>
      <c r="AH178" s="68"/>
      <c r="AI178" s="68"/>
      <c r="AJ178" s="68"/>
      <c r="AK178" s="68"/>
      <c r="AL178" s="68"/>
      <c r="AM178" s="68"/>
      <c r="AN178" s="68"/>
      <c r="AO178" s="68"/>
      <c r="AP178" s="68"/>
      <c r="AQ178" s="68"/>
      <c r="AR178" s="68"/>
      <c r="AS178" s="68"/>
      <c r="AT178" s="68"/>
      <c r="AU178" s="68"/>
      <c r="AV178" s="68"/>
    </row>
    <row r="179" spans="1:48" ht="12.75" customHeight="1">
      <c r="A179" s="9"/>
      <c r="B179" s="9"/>
      <c r="C179" s="9"/>
      <c r="D179" s="9"/>
      <c r="E179" s="9"/>
      <c r="F179" s="9"/>
      <c r="G179" s="9"/>
      <c r="H179" s="9"/>
      <c r="I179" s="9"/>
      <c r="J179" s="8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11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68"/>
      <c r="AH179" s="68"/>
      <c r="AI179" s="68"/>
      <c r="AJ179" s="68"/>
      <c r="AK179" s="68"/>
      <c r="AL179" s="68"/>
      <c r="AM179" s="68"/>
      <c r="AN179" s="68"/>
      <c r="AO179" s="68"/>
      <c r="AP179" s="68"/>
      <c r="AQ179" s="68"/>
      <c r="AR179" s="68"/>
      <c r="AS179" s="68"/>
      <c r="AT179" s="68"/>
      <c r="AU179" s="68"/>
      <c r="AV179" s="68"/>
    </row>
    <row r="180" spans="1:48" ht="12.75" customHeight="1">
      <c r="A180" s="9"/>
      <c r="B180" s="9"/>
      <c r="C180" s="9"/>
      <c r="D180" s="9"/>
      <c r="E180" s="9"/>
      <c r="F180" s="9"/>
      <c r="G180" s="9"/>
      <c r="H180" s="9"/>
      <c r="I180" s="9"/>
      <c r="J180" s="8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11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68"/>
      <c r="AH180" s="68"/>
      <c r="AI180" s="68"/>
      <c r="AJ180" s="68"/>
      <c r="AK180" s="68"/>
      <c r="AL180" s="68"/>
      <c r="AM180" s="68"/>
      <c r="AN180" s="68"/>
      <c r="AO180" s="68"/>
      <c r="AP180" s="68"/>
      <c r="AQ180" s="68"/>
      <c r="AR180" s="68"/>
      <c r="AS180" s="68"/>
      <c r="AT180" s="68"/>
      <c r="AU180" s="68"/>
      <c r="AV180" s="68"/>
    </row>
    <row r="181" spans="1:48" ht="12.75" customHeight="1">
      <c r="A181" s="9"/>
      <c r="B181" s="9"/>
      <c r="C181" s="9"/>
      <c r="D181" s="9"/>
      <c r="E181" s="9"/>
      <c r="F181" s="9"/>
      <c r="G181" s="9"/>
      <c r="H181" s="9"/>
      <c r="I181" s="9"/>
      <c r="J181" s="8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11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68"/>
      <c r="AH181" s="68"/>
      <c r="AI181" s="68"/>
      <c r="AJ181" s="68"/>
      <c r="AK181" s="68"/>
      <c r="AL181" s="68"/>
      <c r="AM181" s="68"/>
      <c r="AN181" s="68"/>
      <c r="AO181" s="68"/>
      <c r="AP181" s="68"/>
      <c r="AQ181" s="68"/>
      <c r="AR181" s="68"/>
      <c r="AS181" s="68"/>
      <c r="AT181" s="68"/>
      <c r="AU181" s="68"/>
      <c r="AV181" s="68"/>
    </row>
    <row r="182" spans="1:48" ht="12.75" customHeight="1">
      <c r="A182" s="9"/>
      <c r="B182" s="9"/>
      <c r="C182" s="9"/>
      <c r="D182" s="9"/>
      <c r="E182" s="9"/>
      <c r="F182" s="9"/>
      <c r="G182" s="9"/>
      <c r="H182" s="9"/>
      <c r="I182" s="9"/>
      <c r="J182" s="8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11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68"/>
      <c r="AH182" s="68"/>
      <c r="AI182" s="68"/>
      <c r="AJ182" s="68"/>
      <c r="AK182" s="68"/>
      <c r="AL182" s="68"/>
      <c r="AM182" s="68"/>
      <c r="AN182" s="68"/>
      <c r="AO182" s="68"/>
      <c r="AP182" s="68"/>
      <c r="AQ182" s="68"/>
      <c r="AR182" s="68"/>
      <c r="AS182" s="68"/>
      <c r="AT182" s="68"/>
      <c r="AU182" s="68"/>
      <c r="AV182" s="68"/>
    </row>
    <row r="183" spans="1:48" ht="12.75" customHeight="1">
      <c r="A183" s="9"/>
      <c r="B183" s="9"/>
      <c r="C183" s="9"/>
      <c r="D183" s="9"/>
      <c r="E183" s="9"/>
      <c r="F183" s="9"/>
      <c r="G183" s="9"/>
      <c r="H183" s="9"/>
      <c r="I183" s="9"/>
      <c r="J183" s="8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11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68"/>
      <c r="AH183" s="68"/>
      <c r="AI183" s="68"/>
      <c r="AJ183" s="68"/>
      <c r="AK183" s="68"/>
      <c r="AL183" s="68"/>
      <c r="AM183" s="68"/>
      <c r="AN183" s="68"/>
      <c r="AO183" s="68"/>
      <c r="AP183" s="68"/>
      <c r="AQ183" s="68"/>
      <c r="AR183" s="68"/>
      <c r="AS183" s="68"/>
      <c r="AT183" s="68"/>
      <c r="AU183" s="68"/>
      <c r="AV183" s="68"/>
    </row>
    <row r="184" spans="1:48" ht="12.75" customHeight="1">
      <c r="A184" s="9"/>
      <c r="B184" s="9"/>
      <c r="C184" s="9"/>
      <c r="D184" s="9"/>
      <c r="E184" s="9"/>
      <c r="F184" s="9"/>
      <c r="G184" s="9"/>
      <c r="H184" s="9"/>
      <c r="I184" s="9"/>
      <c r="J184" s="8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11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68"/>
      <c r="AH184" s="68"/>
      <c r="AI184" s="68"/>
      <c r="AJ184" s="68"/>
      <c r="AK184" s="68"/>
      <c r="AL184" s="68"/>
      <c r="AM184" s="68"/>
      <c r="AN184" s="68"/>
      <c r="AO184" s="68"/>
      <c r="AP184" s="68"/>
      <c r="AQ184" s="68"/>
      <c r="AR184" s="68"/>
      <c r="AS184" s="68"/>
      <c r="AT184" s="68"/>
      <c r="AU184" s="68"/>
      <c r="AV184" s="68"/>
    </row>
    <row r="185" spans="1:48" ht="12.75" customHeight="1">
      <c r="A185" s="9"/>
      <c r="B185" s="9"/>
      <c r="C185" s="9"/>
      <c r="D185" s="9"/>
      <c r="E185" s="9"/>
      <c r="F185" s="9"/>
      <c r="G185" s="9"/>
      <c r="H185" s="9"/>
      <c r="I185" s="9"/>
      <c r="J185" s="8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11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68"/>
      <c r="AH185" s="68"/>
      <c r="AI185" s="68"/>
      <c r="AJ185" s="68"/>
      <c r="AK185" s="68"/>
      <c r="AL185" s="68"/>
      <c r="AM185" s="68"/>
      <c r="AN185" s="68"/>
      <c r="AO185" s="68"/>
      <c r="AP185" s="68"/>
      <c r="AQ185" s="68"/>
      <c r="AR185" s="68"/>
      <c r="AS185" s="68"/>
      <c r="AT185" s="68"/>
      <c r="AU185" s="68"/>
      <c r="AV185" s="68"/>
    </row>
    <row r="186" spans="1:48" ht="12.75" customHeight="1">
      <c r="A186" s="9"/>
      <c r="B186" s="9"/>
      <c r="C186" s="9"/>
      <c r="D186" s="9"/>
      <c r="E186" s="9"/>
      <c r="F186" s="9"/>
      <c r="G186" s="9"/>
      <c r="H186" s="9"/>
      <c r="I186" s="9"/>
      <c r="J186" s="8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11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68"/>
      <c r="AH186" s="68"/>
      <c r="AI186" s="68"/>
      <c r="AJ186" s="68"/>
      <c r="AK186" s="68"/>
      <c r="AL186" s="68"/>
      <c r="AM186" s="68"/>
      <c r="AN186" s="68"/>
      <c r="AO186" s="68"/>
      <c r="AP186" s="68"/>
      <c r="AQ186" s="68"/>
      <c r="AR186" s="68"/>
      <c r="AS186" s="68"/>
      <c r="AT186" s="68"/>
      <c r="AU186" s="68"/>
      <c r="AV186" s="68"/>
    </row>
    <row r="187" spans="1:48" ht="12.75" customHeight="1">
      <c r="A187" s="9"/>
      <c r="B187" s="9"/>
      <c r="C187" s="9"/>
      <c r="D187" s="9"/>
      <c r="E187" s="9"/>
      <c r="F187" s="9"/>
      <c r="G187" s="9"/>
      <c r="H187" s="9"/>
      <c r="I187" s="9"/>
      <c r="J187" s="8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11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68"/>
      <c r="AH187" s="68"/>
      <c r="AI187" s="68"/>
      <c r="AJ187" s="68"/>
      <c r="AK187" s="68"/>
      <c r="AL187" s="68"/>
      <c r="AM187" s="68"/>
      <c r="AN187" s="68"/>
      <c r="AO187" s="68"/>
      <c r="AP187" s="68"/>
      <c r="AQ187" s="68"/>
      <c r="AR187" s="68"/>
      <c r="AS187" s="68"/>
      <c r="AT187" s="68"/>
      <c r="AU187" s="68"/>
      <c r="AV187" s="68"/>
    </row>
    <row r="188" spans="1:48" ht="12.75" customHeight="1">
      <c r="A188" s="9"/>
      <c r="B188" s="9"/>
      <c r="C188" s="9"/>
      <c r="D188" s="9"/>
      <c r="E188" s="9"/>
      <c r="F188" s="9"/>
      <c r="G188" s="9"/>
      <c r="H188" s="9"/>
      <c r="I188" s="9"/>
      <c r="J188" s="8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11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68"/>
      <c r="AH188" s="68"/>
      <c r="AI188" s="68"/>
      <c r="AJ188" s="68"/>
      <c r="AK188" s="68"/>
      <c r="AL188" s="68"/>
      <c r="AM188" s="68"/>
      <c r="AN188" s="68"/>
      <c r="AO188" s="68"/>
      <c r="AP188" s="68"/>
      <c r="AQ188" s="68"/>
      <c r="AR188" s="68"/>
      <c r="AS188" s="68"/>
      <c r="AT188" s="68"/>
      <c r="AU188" s="68"/>
      <c r="AV188" s="68"/>
    </row>
    <row r="189" spans="1:48" ht="12.75" customHeight="1">
      <c r="A189" s="9"/>
      <c r="B189" s="9"/>
      <c r="C189" s="9"/>
      <c r="D189" s="9"/>
      <c r="E189" s="9"/>
      <c r="F189" s="9"/>
      <c r="G189" s="9"/>
      <c r="H189" s="9"/>
      <c r="I189" s="9"/>
      <c r="J189" s="8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11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68"/>
      <c r="AH189" s="68"/>
      <c r="AI189" s="68"/>
      <c r="AJ189" s="68"/>
      <c r="AK189" s="68"/>
      <c r="AL189" s="68"/>
      <c r="AM189" s="68"/>
      <c r="AN189" s="68"/>
      <c r="AO189" s="68"/>
      <c r="AP189" s="68"/>
      <c r="AQ189" s="68"/>
      <c r="AR189" s="68"/>
      <c r="AS189" s="68"/>
      <c r="AT189" s="68"/>
      <c r="AU189" s="68"/>
      <c r="AV189" s="68"/>
    </row>
    <row r="190" spans="1:48" ht="12.75" customHeight="1">
      <c r="A190" s="9"/>
      <c r="B190" s="9"/>
      <c r="C190" s="9"/>
      <c r="D190" s="9"/>
      <c r="E190" s="9"/>
      <c r="F190" s="9"/>
      <c r="G190" s="9"/>
      <c r="H190" s="9"/>
      <c r="I190" s="9"/>
      <c r="J190" s="8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11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68"/>
      <c r="AH190" s="68"/>
      <c r="AI190" s="68"/>
      <c r="AJ190" s="68"/>
      <c r="AK190" s="68"/>
      <c r="AL190" s="68"/>
      <c r="AM190" s="68"/>
      <c r="AN190" s="68"/>
      <c r="AO190" s="68"/>
      <c r="AP190" s="68"/>
      <c r="AQ190" s="68"/>
      <c r="AR190" s="68"/>
      <c r="AS190" s="68"/>
      <c r="AT190" s="68"/>
      <c r="AU190" s="68"/>
      <c r="AV190" s="68"/>
    </row>
    <row r="191" spans="1:48" ht="12.75" customHeight="1">
      <c r="A191" s="9"/>
      <c r="B191" s="9"/>
      <c r="C191" s="9"/>
      <c r="D191" s="9"/>
      <c r="E191" s="9"/>
      <c r="F191" s="9"/>
      <c r="G191" s="9"/>
      <c r="H191" s="9"/>
      <c r="I191" s="9"/>
      <c r="J191" s="8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11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68"/>
      <c r="AH191" s="68"/>
      <c r="AI191" s="68"/>
      <c r="AJ191" s="68"/>
      <c r="AK191" s="68"/>
      <c r="AL191" s="68"/>
      <c r="AM191" s="68"/>
      <c r="AN191" s="68"/>
      <c r="AO191" s="68"/>
      <c r="AP191" s="68"/>
      <c r="AQ191" s="68"/>
      <c r="AR191" s="68"/>
      <c r="AS191" s="68"/>
      <c r="AT191" s="68"/>
      <c r="AU191" s="68"/>
      <c r="AV191" s="68"/>
    </row>
    <row r="192" spans="1:48" ht="12.75" customHeight="1">
      <c r="A192" s="9"/>
      <c r="B192" s="9"/>
      <c r="C192" s="9"/>
      <c r="D192" s="9"/>
      <c r="E192" s="9"/>
      <c r="F192" s="9"/>
      <c r="G192" s="9"/>
      <c r="H192" s="9"/>
      <c r="I192" s="9"/>
      <c r="J192" s="8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11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68"/>
      <c r="AH192" s="68"/>
      <c r="AI192" s="68"/>
      <c r="AJ192" s="68"/>
      <c r="AK192" s="68"/>
      <c r="AL192" s="68"/>
      <c r="AM192" s="68"/>
      <c r="AN192" s="68"/>
      <c r="AO192" s="68"/>
      <c r="AP192" s="68"/>
      <c r="AQ192" s="68"/>
      <c r="AR192" s="68"/>
      <c r="AS192" s="68"/>
      <c r="AT192" s="68"/>
      <c r="AU192" s="68"/>
      <c r="AV192" s="68"/>
    </row>
    <row r="193" spans="1:48" ht="12.75" customHeight="1">
      <c r="A193" s="9"/>
      <c r="B193" s="9"/>
      <c r="C193" s="9"/>
      <c r="D193" s="9"/>
      <c r="E193" s="9"/>
      <c r="F193" s="9"/>
      <c r="G193" s="9"/>
      <c r="H193" s="9"/>
      <c r="I193" s="9"/>
      <c r="J193" s="8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11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68"/>
      <c r="AH193" s="68"/>
      <c r="AI193" s="68"/>
      <c r="AJ193" s="68"/>
      <c r="AK193" s="68"/>
      <c r="AL193" s="68"/>
      <c r="AM193" s="68"/>
      <c r="AN193" s="68"/>
      <c r="AO193" s="68"/>
      <c r="AP193" s="68"/>
      <c r="AQ193" s="68"/>
      <c r="AR193" s="68"/>
      <c r="AS193" s="68"/>
      <c r="AT193" s="68"/>
      <c r="AU193" s="68"/>
      <c r="AV193" s="68"/>
    </row>
    <row r="194" spans="1:48" ht="12.75" customHeight="1">
      <c r="A194" s="9"/>
      <c r="B194" s="9"/>
      <c r="C194" s="9"/>
      <c r="D194" s="9"/>
      <c r="E194" s="9"/>
      <c r="F194" s="9"/>
      <c r="G194" s="9"/>
      <c r="H194" s="9"/>
      <c r="I194" s="9"/>
      <c r="J194" s="8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11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68"/>
      <c r="AH194" s="68"/>
      <c r="AI194" s="68"/>
      <c r="AJ194" s="68"/>
      <c r="AK194" s="68"/>
      <c r="AL194" s="68"/>
      <c r="AM194" s="68"/>
      <c r="AN194" s="68"/>
      <c r="AO194" s="68"/>
      <c r="AP194" s="68"/>
      <c r="AQ194" s="68"/>
      <c r="AR194" s="68"/>
      <c r="AS194" s="68"/>
      <c r="AT194" s="68"/>
      <c r="AU194" s="68"/>
      <c r="AV194" s="68"/>
    </row>
    <row r="195" spans="1:48" ht="12.75" customHeight="1">
      <c r="A195" s="9"/>
      <c r="B195" s="9"/>
      <c r="C195" s="9"/>
      <c r="D195" s="9"/>
      <c r="E195" s="9"/>
      <c r="F195" s="9"/>
      <c r="G195" s="9"/>
      <c r="H195" s="9"/>
      <c r="I195" s="9"/>
      <c r="J195" s="8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11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68"/>
      <c r="AH195" s="68"/>
      <c r="AI195" s="68"/>
      <c r="AJ195" s="68"/>
      <c r="AK195" s="68"/>
      <c r="AL195" s="68"/>
      <c r="AM195" s="68"/>
      <c r="AN195" s="68"/>
      <c r="AO195" s="68"/>
      <c r="AP195" s="68"/>
      <c r="AQ195" s="68"/>
      <c r="AR195" s="68"/>
      <c r="AS195" s="68"/>
      <c r="AT195" s="68"/>
      <c r="AU195" s="68"/>
      <c r="AV195" s="68"/>
    </row>
    <row r="196" spans="1:48" ht="12.75" customHeight="1">
      <c r="A196" s="9"/>
      <c r="B196" s="9"/>
      <c r="C196" s="9"/>
      <c r="D196" s="9"/>
      <c r="E196" s="9"/>
      <c r="F196" s="9"/>
      <c r="G196" s="9"/>
      <c r="H196" s="9"/>
      <c r="I196" s="9"/>
      <c r="J196" s="8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11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68"/>
      <c r="AH196" s="68"/>
      <c r="AI196" s="68"/>
      <c r="AJ196" s="68"/>
      <c r="AK196" s="68"/>
      <c r="AL196" s="68"/>
      <c r="AM196" s="68"/>
      <c r="AN196" s="68"/>
      <c r="AO196" s="68"/>
      <c r="AP196" s="68"/>
      <c r="AQ196" s="68"/>
      <c r="AR196" s="68"/>
      <c r="AS196" s="68"/>
      <c r="AT196" s="68"/>
      <c r="AU196" s="68"/>
      <c r="AV196" s="68"/>
    </row>
    <row r="197" spans="1:48" ht="12.75" customHeight="1">
      <c r="A197" s="9"/>
      <c r="B197" s="9"/>
      <c r="C197" s="9"/>
      <c r="D197" s="9"/>
      <c r="E197" s="9"/>
      <c r="F197" s="9"/>
      <c r="G197" s="9"/>
      <c r="H197" s="9"/>
      <c r="I197" s="9"/>
      <c r="J197" s="8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11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68"/>
      <c r="AH197" s="68"/>
      <c r="AI197" s="68"/>
      <c r="AJ197" s="68"/>
      <c r="AK197" s="68"/>
      <c r="AL197" s="68"/>
      <c r="AM197" s="68"/>
      <c r="AN197" s="68"/>
      <c r="AO197" s="68"/>
      <c r="AP197" s="68"/>
      <c r="AQ197" s="68"/>
      <c r="AR197" s="68"/>
      <c r="AS197" s="68"/>
      <c r="AT197" s="68"/>
      <c r="AU197" s="68"/>
      <c r="AV197" s="68"/>
    </row>
    <row r="198" spans="1:48" ht="12.75" customHeight="1">
      <c r="A198" s="9"/>
      <c r="B198" s="9"/>
      <c r="C198" s="9"/>
      <c r="D198" s="9"/>
      <c r="E198" s="9"/>
      <c r="F198" s="9"/>
      <c r="G198" s="9"/>
      <c r="H198" s="9"/>
      <c r="I198" s="9"/>
      <c r="J198" s="8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11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68"/>
      <c r="AH198" s="68"/>
      <c r="AI198" s="68"/>
      <c r="AJ198" s="68"/>
      <c r="AK198" s="68"/>
      <c r="AL198" s="68"/>
      <c r="AM198" s="68"/>
      <c r="AN198" s="68"/>
      <c r="AO198" s="68"/>
      <c r="AP198" s="68"/>
      <c r="AQ198" s="68"/>
      <c r="AR198" s="68"/>
      <c r="AS198" s="68"/>
      <c r="AT198" s="68"/>
      <c r="AU198" s="68"/>
      <c r="AV198" s="68"/>
    </row>
    <row r="199" spans="1:48" ht="12.75" customHeight="1">
      <c r="A199" s="9"/>
      <c r="B199" s="9"/>
      <c r="C199" s="9"/>
      <c r="D199" s="9"/>
      <c r="E199" s="9"/>
      <c r="F199" s="9"/>
      <c r="G199" s="9"/>
      <c r="H199" s="9"/>
      <c r="I199" s="9"/>
      <c r="J199" s="8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11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68"/>
      <c r="AH199" s="68"/>
      <c r="AI199" s="68"/>
      <c r="AJ199" s="68"/>
      <c r="AK199" s="68"/>
      <c r="AL199" s="68"/>
      <c r="AM199" s="68"/>
      <c r="AN199" s="68"/>
      <c r="AO199" s="68"/>
      <c r="AP199" s="68"/>
      <c r="AQ199" s="68"/>
      <c r="AR199" s="68"/>
      <c r="AS199" s="68"/>
      <c r="AT199" s="68"/>
      <c r="AU199" s="68"/>
      <c r="AV199" s="68"/>
    </row>
    <row r="200" spans="1:48" ht="12.75" customHeight="1">
      <c r="A200" s="9"/>
      <c r="B200" s="9"/>
      <c r="C200" s="9"/>
      <c r="D200" s="9"/>
      <c r="E200" s="9"/>
      <c r="F200" s="9"/>
      <c r="G200" s="9"/>
      <c r="H200" s="9"/>
      <c r="I200" s="9"/>
      <c r="J200" s="8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11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68"/>
      <c r="AH200" s="68"/>
      <c r="AI200" s="68"/>
      <c r="AJ200" s="68"/>
      <c r="AK200" s="68"/>
      <c r="AL200" s="68"/>
      <c r="AM200" s="68"/>
      <c r="AN200" s="68"/>
      <c r="AO200" s="68"/>
      <c r="AP200" s="68"/>
      <c r="AQ200" s="68"/>
      <c r="AR200" s="68"/>
      <c r="AS200" s="68"/>
      <c r="AT200" s="68"/>
      <c r="AU200" s="68"/>
      <c r="AV200" s="68"/>
    </row>
    <row r="201" spans="1:48" ht="12.75" customHeight="1">
      <c r="A201" s="9"/>
      <c r="B201" s="9"/>
      <c r="C201" s="9"/>
      <c r="D201" s="9"/>
      <c r="E201" s="9"/>
      <c r="F201" s="9"/>
      <c r="G201" s="9"/>
      <c r="H201" s="9"/>
      <c r="I201" s="9"/>
      <c r="J201" s="8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11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68"/>
      <c r="AH201" s="68"/>
      <c r="AI201" s="68"/>
      <c r="AJ201" s="68"/>
      <c r="AK201" s="68"/>
      <c r="AL201" s="68"/>
      <c r="AM201" s="68"/>
      <c r="AN201" s="68"/>
      <c r="AO201" s="68"/>
      <c r="AP201" s="68"/>
      <c r="AQ201" s="68"/>
      <c r="AR201" s="68"/>
      <c r="AS201" s="68"/>
      <c r="AT201" s="68"/>
      <c r="AU201" s="68"/>
      <c r="AV201" s="68"/>
    </row>
    <row r="202" spans="1:48" ht="12.75" customHeight="1">
      <c r="A202" s="9"/>
      <c r="B202" s="9"/>
      <c r="C202" s="9"/>
      <c r="D202" s="9"/>
      <c r="E202" s="9"/>
      <c r="F202" s="9"/>
      <c r="G202" s="9"/>
      <c r="H202" s="9"/>
      <c r="I202" s="9"/>
      <c r="J202" s="8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11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68"/>
      <c r="AH202" s="68"/>
      <c r="AI202" s="68"/>
      <c r="AJ202" s="68"/>
      <c r="AK202" s="68"/>
      <c r="AL202" s="68"/>
      <c r="AM202" s="68"/>
      <c r="AN202" s="68"/>
      <c r="AO202" s="68"/>
      <c r="AP202" s="68"/>
      <c r="AQ202" s="68"/>
      <c r="AR202" s="68"/>
      <c r="AS202" s="68"/>
      <c r="AT202" s="68"/>
      <c r="AU202" s="68"/>
      <c r="AV202" s="68"/>
    </row>
    <row r="203" spans="1:48" ht="12.75" customHeight="1">
      <c r="A203" s="9"/>
      <c r="B203" s="9"/>
      <c r="C203" s="9"/>
      <c r="D203" s="9"/>
      <c r="E203" s="9"/>
      <c r="F203" s="9"/>
      <c r="G203" s="9"/>
      <c r="H203" s="9"/>
      <c r="I203" s="9"/>
      <c r="J203" s="8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11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68"/>
      <c r="AH203" s="68"/>
      <c r="AI203" s="68"/>
      <c r="AJ203" s="68"/>
      <c r="AK203" s="68"/>
      <c r="AL203" s="68"/>
      <c r="AM203" s="68"/>
      <c r="AN203" s="68"/>
      <c r="AO203" s="68"/>
      <c r="AP203" s="68"/>
      <c r="AQ203" s="68"/>
      <c r="AR203" s="68"/>
      <c r="AS203" s="68"/>
      <c r="AT203" s="68"/>
      <c r="AU203" s="68"/>
      <c r="AV203" s="68"/>
    </row>
    <row r="204" spans="1:48" ht="12.75" customHeight="1">
      <c r="A204" s="9"/>
      <c r="B204" s="9"/>
      <c r="C204" s="9"/>
      <c r="D204" s="9"/>
      <c r="E204" s="9"/>
      <c r="F204" s="9"/>
      <c r="G204" s="9"/>
      <c r="H204" s="9"/>
      <c r="I204" s="9"/>
      <c r="J204" s="8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11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68"/>
      <c r="AH204" s="68"/>
      <c r="AI204" s="68"/>
      <c r="AJ204" s="68"/>
      <c r="AK204" s="68"/>
      <c r="AL204" s="68"/>
      <c r="AM204" s="68"/>
      <c r="AN204" s="68"/>
      <c r="AO204" s="68"/>
      <c r="AP204" s="68"/>
      <c r="AQ204" s="68"/>
      <c r="AR204" s="68"/>
      <c r="AS204" s="68"/>
      <c r="AT204" s="68"/>
      <c r="AU204" s="68"/>
      <c r="AV204" s="68"/>
    </row>
    <row r="205" spans="1:48" ht="12.75" customHeight="1">
      <c r="A205" s="9"/>
      <c r="B205" s="9"/>
      <c r="C205" s="9"/>
      <c r="D205" s="9"/>
      <c r="E205" s="9"/>
      <c r="F205" s="9"/>
      <c r="G205" s="9"/>
      <c r="H205" s="9"/>
      <c r="I205" s="9"/>
      <c r="J205" s="8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11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68"/>
      <c r="AH205" s="68"/>
      <c r="AI205" s="68"/>
      <c r="AJ205" s="68"/>
      <c r="AK205" s="68"/>
      <c r="AL205" s="68"/>
      <c r="AM205" s="68"/>
      <c r="AN205" s="68"/>
      <c r="AO205" s="68"/>
      <c r="AP205" s="68"/>
      <c r="AQ205" s="68"/>
      <c r="AR205" s="68"/>
      <c r="AS205" s="68"/>
      <c r="AT205" s="68"/>
      <c r="AU205" s="68"/>
      <c r="AV205" s="68"/>
    </row>
    <row r="206" spans="1:48" ht="12.75" customHeight="1">
      <c r="A206" s="9"/>
      <c r="B206" s="9"/>
      <c r="C206" s="9"/>
      <c r="D206" s="9"/>
      <c r="E206" s="9"/>
      <c r="F206" s="9"/>
      <c r="G206" s="9"/>
      <c r="H206" s="9"/>
      <c r="I206" s="9"/>
      <c r="J206" s="8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11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68"/>
      <c r="AH206" s="68"/>
      <c r="AI206" s="68"/>
      <c r="AJ206" s="68"/>
      <c r="AK206" s="68"/>
      <c r="AL206" s="68"/>
      <c r="AM206" s="68"/>
      <c r="AN206" s="68"/>
      <c r="AO206" s="68"/>
      <c r="AP206" s="68"/>
      <c r="AQ206" s="68"/>
      <c r="AR206" s="68"/>
      <c r="AS206" s="68"/>
      <c r="AT206" s="68"/>
      <c r="AU206" s="68"/>
      <c r="AV206" s="68"/>
    </row>
    <row r="207" spans="1:48" ht="12.75" customHeight="1">
      <c r="A207" s="9"/>
      <c r="B207" s="9"/>
      <c r="C207" s="9"/>
      <c r="D207" s="9"/>
      <c r="E207" s="9"/>
      <c r="F207" s="9"/>
      <c r="G207" s="9"/>
      <c r="H207" s="9"/>
      <c r="I207" s="9"/>
      <c r="J207" s="8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11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68"/>
      <c r="AH207" s="68"/>
      <c r="AI207" s="68"/>
      <c r="AJ207" s="68"/>
      <c r="AK207" s="68"/>
      <c r="AL207" s="68"/>
      <c r="AM207" s="68"/>
      <c r="AN207" s="68"/>
      <c r="AO207" s="68"/>
      <c r="AP207" s="68"/>
      <c r="AQ207" s="68"/>
      <c r="AR207" s="68"/>
      <c r="AS207" s="68"/>
      <c r="AT207" s="68"/>
      <c r="AU207" s="68"/>
      <c r="AV207" s="68"/>
    </row>
    <row r="208" spans="1:48" ht="12.75" customHeight="1">
      <c r="A208" s="9"/>
      <c r="B208" s="9"/>
      <c r="C208" s="9"/>
      <c r="D208" s="9"/>
      <c r="E208" s="9"/>
      <c r="F208" s="9"/>
      <c r="G208" s="9"/>
      <c r="H208" s="9"/>
      <c r="I208" s="9"/>
      <c r="J208" s="8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11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68"/>
      <c r="AH208" s="68"/>
      <c r="AI208" s="68"/>
      <c r="AJ208" s="68"/>
      <c r="AK208" s="68"/>
      <c r="AL208" s="68"/>
      <c r="AM208" s="68"/>
      <c r="AN208" s="68"/>
      <c r="AO208" s="68"/>
      <c r="AP208" s="68"/>
      <c r="AQ208" s="68"/>
      <c r="AR208" s="68"/>
      <c r="AS208" s="68"/>
      <c r="AT208" s="68"/>
      <c r="AU208" s="68"/>
      <c r="AV208" s="68"/>
    </row>
    <row r="209" spans="1:48" ht="12.75" customHeight="1">
      <c r="A209" s="9"/>
      <c r="B209" s="9"/>
      <c r="C209" s="9"/>
      <c r="D209" s="9"/>
      <c r="E209" s="9"/>
      <c r="F209" s="9"/>
      <c r="G209" s="9"/>
      <c r="H209" s="9"/>
      <c r="I209" s="9"/>
      <c r="J209" s="8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11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68"/>
      <c r="AH209" s="68"/>
      <c r="AI209" s="68"/>
      <c r="AJ209" s="68"/>
      <c r="AK209" s="68"/>
      <c r="AL209" s="68"/>
      <c r="AM209" s="68"/>
      <c r="AN209" s="68"/>
      <c r="AO209" s="68"/>
      <c r="AP209" s="68"/>
      <c r="AQ209" s="68"/>
      <c r="AR209" s="68"/>
      <c r="AS209" s="68"/>
      <c r="AT209" s="68"/>
      <c r="AU209" s="68"/>
      <c r="AV209" s="68"/>
    </row>
    <row r="210" spans="1:48" ht="12.75" customHeight="1">
      <c r="A210" s="9"/>
      <c r="B210" s="9"/>
      <c r="C210" s="9"/>
      <c r="D210" s="9"/>
      <c r="E210" s="9"/>
      <c r="F210" s="9"/>
      <c r="G210" s="9"/>
      <c r="H210" s="9"/>
      <c r="I210" s="9"/>
      <c r="J210" s="8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11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68"/>
      <c r="AH210" s="68"/>
      <c r="AI210" s="68"/>
      <c r="AJ210" s="68"/>
      <c r="AK210" s="68"/>
      <c r="AL210" s="68"/>
      <c r="AM210" s="68"/>
      <c r="AN210" s="68"/>
      <c r="AO210" s="68"/>
      <c r="AP210" s="68"/>
      <c r="AQ210" s="68"/>
      <c r="AR210" s="68"/>
      <c r="AS210" s="68"/>
      <c r="AT210" s="68"/>
      <c r="AU210" s="68"/>
      <c r="AV210" s="68"/>
    </row>
    <row r="211" spans="1:48" ht="12.75" customHeight="1">
      <c r="A211" s="9"/>
      <c r="B211" s="9"/>
      <c r="C211" s="9"/>
      <c r="D211" s="9"/>
      <c r="E211" s="9"/>
      <c r="F211" s="9"/>
      <c r="G211" s="9"/>
      <c r="H211" s="9"/>
      <c r="I211" s="9"/>
      <c r="J211" s="8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11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68"/>
      <c r="AH211" s="68"/>
      <c r="AI211" s="68"/>
      <c r="AJ211" s="68"/>
      <c r="AK211" s="68"/>
      <c r="AL211" s="68"/>
      <c r="AM211" s="68"/>
      <c r="AN211" s="68"/>
      <c r="AO211" s="68"/>
      <c r="AP211" s="68"/>
      <c r="AQ211" s="68"/>
      <c r="AR211" s="68"/>
      <c r="AS211" s="68"/>
      <c r="AT211" s="68"/>
      <c r="AU211" s="68"/>
      <c r="AV211" s="68"/>
    </row>
    <row r="212" spans="1:48" ht="12.75" customHeight="1">
      <c r="A212" s="9"/>
      <c r="B212" s="9"/>
      <c r="C212" s="9"/>
      <c r="D212" s="9"/>
      <c r="E212" s="9"/>
      <c r="F212" s="9"/>
      <c r="G212" s="9"/>
      <c r="H212" s="9"/>
      <c r="I212" s="9"/>
      <c r="J212" s="8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11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68"/>
      <c r="AH212" s="68"/>
      <c r="AI212" s="68"/>
      <c r="AJ212" s="68"/>
      <c r="AK212" s="68"/>
      <c r="AL212" s="68"/>
      <c r="AM212" s="68"/>
      <c r="AN212" s="68"/>
      <c r="AO212" s="68"/>
      <c r="AP212" s="68"/>
      <c r="AQ212" s="68"/>
      <c r="AR212" s="68"/>
      <c r="AS212" s="68"/>
      <c r="AT212" s="68"/>
      <c r="AU212" s="68"/>
      <c r="AV212" s="68"/>
    </row>
    <row r="213" spans="1:48" ht="12.75" customHeight="1">
      <c r="A213" s="9"/>
      <c r="B213" s="9"/>
      <c r="C213" s="9"/>
      <c r="D213" s="9"/>
      <c r="E213" s="9"/>
      <c r="F213" s="9"/>
      <c r="G213" s="9"/>
      <c r="H213" s="9"/>
      <c r="I213" s="9"/>
      <c r="J213" s="8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11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68"/>
      <c r="AH213" s="68"/>
      <c r="AI213" s="68"/>
      <c r="AJ213" s="68"/>
      <c r="AK213" s="68"/>
      <c r="AL213" s="68"/>
      <c r="AM213" s="68"/>
      <c r="AN213" s="68"/>
      <c r="AO213" s="68"/>
      <c r="AP213" s="68"/>
      <c r="AQ213" s="68"/>
      <c r="AR213" s="68"/>
      <c r="AS213" s="68"/>
      <c r="AT213" s="68"/>
      <c r="AU213" s="68"/>
      <c r="AV213" s="68"/>
    </row>
    <row r="214" spans="1:48" ht="12.75" customHeight="1">
      <c r="A214" s="9"/>
      <c r="B214" s="9"/>
      <c r="C214" s="9"/>
      <c r="D214" s="9"/>
      <c r="E214" s="9"/>
      <c r="F214" s="9"/>
      <c r="G214" s="9"/>
      <c r="H214" s="9"/>
      <c r="I214" s="9"/>
      <c r="J214" s="8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11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68"/>
      <c r="AH214" s="68"/>
      <c r="AI214" s="68"/>
      <c r="AJ214" s="68"/>
      <c r="AK214" s="68"/>
      <c r="AL214" s="68"/>
      <c r="AM214" s="68"/>
      <c r="AN214" s="68"/>
      <c r="AO214" s="68"/>
      <c r="AP214" s="68"/>
      <c r="AQ214" s="68"/>
      <c r="AR214" s="68"/>
      <c r="AS214" s="68"/>
      <c r="AT214" s="68"/>
      <c r="AU214" s="68"/>
      <c r="AV214" s="68"/>
    </row>
    <row r="215" spans="1:48" ht="12.75" customHeight="1">
      <c r="A215" s="9"/>
      <c r="B215" s="9"/>
      <c r="C215" s="9"/>
      <c r="D215" s="9"/>
      <c r="E215" s="9"/>
      <c r="F215" s="9"/>
      <c r="G215" s="9"/>
      <c r="H215" s="9"/>
      <c r="I215" s="9"/>
      <c r="J215" s="8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11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68"/>
      <c r="AH215" s="68"/>
      <c r="AI215" s="68"/>
      <c r="AJ215" s="68"/>
      <c r="AK215" s="68"/>
      <c r="AL215" s="68"/>
      <c r="AM215" s="68"/>
      <c r="AN215" s="68"/>
      <c r="AO215" s="68"/>
      <c r="AP215" s="68"/>
      <c r="AQ215" s="68"/>
      <c r="AR215" s="68"/>
      <c r="AS215" s="68"/>
      <c r="AT215" s="68"/>
      <c r="AU215" s="68"/>
      <c r="AV215" s="68"/>
    </row>
    <row r="216" spans="1:48" ht="12.75" customHeight="1">
      <c r="A216" s="9"/>
      <c r="B216" s="9"/>
      <c r="C216" s="9"/>
      <c r="D216" s="9"/>
      <c r="E216" s="9"/>
      <c r="F216" s="9"/>
      <c r="G216" s="9"/>
      <c r="H216" s="9"/>
      <c r="I216" s="9"/>
      <c r="J216" s="8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11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68"/>
      <c r="AH216" s="68"/>
      <c r="AI216" s="68"/>
      <c r="AJ216" s="68"/>
      <c r="AK216" s="68"/>
      <c r="AL216" s="68"/>
      <c r="AM216" s="68"/>
      <c r="AN216" s="68"/>
      <c r="AO216" s="68"/>
      <c r="AP216" s="68"/>
      <c r="AQ216" s="68"/>
      <c r="AR216" s="68"/>
      <c r="AS216" s="68"/>
      <c r="AT216" s="68"/>
      <c r="AU216" s="68"/>
      <c r="AV216" s="68"/>
    </row>
    <row r="217" spans="1:48" ht="12.75" customHeight="1">
      <c r="A217" s="9"/>
      <c r="B217" s="9"/>
      <c r="C217" s="9"/>
      <c r="D217" s="9"/>
      <c r="E217" s="9"/>
      <c r="F217" s="9"/>
      <c r="G217" s="9"/>
      <c r="H217" s="9"/>
      <c r="I217" s="9"/>
      <c r="J217" s="8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11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68"/>
      <c r="AH217" s="68"/>
      <c r="AI217" s="68"/>
      <c r="AJ217" s="68"/>
      <c r="AK217" s="68"/>
      <c r="AL217" s="68"/>
      <c r="AM217" s="68"/>
      <c r="AN217" s="68"/>
      <c r="AO217" s="68"/>
      <c r="AP217" s="68"/>
      <c r="AQ217" s="68"/>
      <c r="AR217" s="68"/>
      <c r="AS217" s="68"/>
      <c r="AT217" s="68"/>
      <c r="AU217" s="68"/>
      <c r="AV217" s="68"/>
    </row>
    <row r="218" spans="1:48" ht="12.75" customHeight="1">
      <c r="A218" s="9"/>
      <c r="B218" s="9"/>
      <c r="C218" s="9"/>
      <c r="D218" s="9"/>
      <c r="E218" s="9"/>
      <c r="F218" s="9"/>
      <c r="G218" s="9"/>
      <c r="H218" s="9"/>
      <c r="I218" s="9"/>
      <c r="J218" s="8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11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68"/>
      <c r="AH218" s="68"/>
      <c r="AI218" s="68"/>
      <c r="AJ218" s="68"/>
      <c r="AK218" s="68"/>
      <c r="AL218" s="68"/>
      <c r="AM218" s="68"/>
      <c r="AN218" s="68"/>
      <c r="AO218" s="68"/>
      <c r="AP218" s="68"/>
      <c r="AQ218" s="68"/>
      <c r="AR218" s="68"/>
      <c r="AS218" s="68"/>
      <c r="AT218" s="68"/>
      <c r="AU218" s="68"/>
      <c r="AV218" s="68"/>
    </row>
    <row r="219" spans="1:48" ht="12.75" customHeight="1">
      <c r="A219" s="9"/>
      <c r="B219" s="9"/>
      <c r="C219" s="9"/>
      <c r="D219" s="9"/>
      <c r="E219" s="9"/>
      <c r="F219" s="9"/>
      <c r="G219" s="9"/>
      <c r="H219" s="9"/>
      <c r="I219" s="9"/>
      <c r="J219" s="8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11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68"/>
      <c r="AH219" s="68"/>
      <c r="AI219" s="68"/>
      <c r="AJ219" s="68"/>
      <c r="AK219" s="68"/>
      <c r="AL219" s="68"/>
      <c r="AM219" s="68"/>
      <c r="AN219" s="68"/>
      <c r="AO219" s="68"/>
      <c r="AP219" s="68"/>
      <c r="AQ219" s="68"/>
      <c r="AR219" s="68"/>
      <c r="AS219" s="68"/>
      <c r="AT219" s="68"/>
      <c r="AU219" s="68"/>
      <c r="AV219" s="68"/>
    </row>
    <row r="220" spans="1:48" ht="12.75" customHeight="1">
      <c r="A220" s="9"/>
      <c r="B220" s="9"/>
      <c r="C220" s="9"/>
      <c r="D220" s="9"/>
      <c r="E220" s="9"/>
      <c r="F220" s="9"/>
      <c r="G220" s="9"/>
      <c r="H220" s="9"/>
      <c r="I220" s="9"/>
      <c r="J220" s="8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11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68"/>
      <c r="AH220" s="68"/>
      <c r="AI220" s="68"/>
      <c r="AJ220" s="68"/>
      <c r="AK220" s="68"/>
      <c r="AL220" s="68"/>
      <c r="AM220" s="68"/>
      <c r="AN220" s="68"/>
      <c r="AO220" s="68"/>
      <c r="AP220" s="68"/>
      <c r="AQ220" s="68"/>
      <c r="AR220" s="68"/>
      <c r="AS220" s="68"/>
      <c r="AT220" s="68"/>
      <c r="AU220" s="68"/>
      <c r="AV220" s="68"/>
    </row>
    <row r="221" spans="1:48" ht="12.75" customHeight="1">
      <c r="A221" s="9"/>
      <c r="B221" s="9"/>
      <c r="C221" s="9"/>
      <c r="D221" s="9"/>
      <c r="E221" s="9"/>
      <c r="F221" s="9"/>
      <c r="G221" s="9"/>
      <c r="H221" s="9"/>
      <c r="I221" s="9"/>
      <c r="J221" s="8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11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68"/>
      <c r="AH221" s="68"/>
      <c r="AI221" s="68"/>
      <c r="AJ221" s="68"/>
      <c r="AK221" s="68"/>
      <c r="AL221" s="68"/>
      <c r="AM221" s="68"/>
      <c r="AN221" s="68"/>
      <c r="AO221" s="68"/>
      <c r="AP221" s="68"/>
      <c r="AQ221" s="68"/>
      <c r="AR221" s="68"/>
      <c r="AS221" s="68"/>
      <c r="AT221" s="68"/>
      <c r="AU221" s="68"/>
      <c r="AV221" s="68"/>
    </row>
    <row r="222" spans="1:48" ht="12.75" customHeight="1">
      <c r="A222" s="9"/>
      <c r="B222" s="9"/>
      <c r="C222" s="9"/>
      <c r="D222" s="9"/>
      <c r="E222" s="9"/>
      <c r="F222" s="9"/>
      <c r="G222" s="9"/>
      <c r="H222" s="9"/>
      <c r="I222" s="9"/>
      <c r="J222" s="8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11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68"/>
      <c r="AH222" s="68"/>
      <c r="AI222" s="68"/>
      <c r="AJ222" s="68"/>
      <c r="AK222" s="68"/>
      <c r="AL222" s="68"/>
      <c r="AM222" s="68"/>
      <c r="AN222" s="68"/>
      <c r="AO222" s="68"/>
      <c r="AP222" s="68"/>
      <c r="AQ222" s="68"/>
      <c r="AR222" s="68"/>
      <c r="AS222" s="68"/>
      <c r="AT222" s="68"/>
      <c r="AU222" s="68"/>
      <c r="AV222" s="68"/>
    </row>
    <row r="223" spans="1:48" ht="12.75" customHeight="1">
      <c r="A223" s="9"/>
      <c r="B223" s="9"/>
      <c r="C223" s="9"/>
      <c r="D223" s="9"/>
      <c r="E223" s="9"/>
      <c r="F223" s="9"/>
      <c r="G223" s="9"/>
      <c r="H223" s="9"/>
      <c r="I223" s="9"/>
      <c r="J223" s="8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11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68"/>
      <c r="AH223" s="68"/>
      <c r="AI223" s="68"/>
      <c r="AJ223" s="68"/>
      <c r="AK223" s="68"/>
      <c r="AL223" s="68"/>
      <c r="AM223" s="68"/>
      <c r="AN223" s="68"/>
      <c r="AO223" s="68"/>
      <c r="AP223" s="68"/>
      <c r="AQ223" s="68"/>
      <c r="AR223" s="68"/>
      <c r="AS223" s="68"/>
      <c r="AT223" s="68"/>
      <c r="AU223" s="68"/>
      <c r="AV223" s="68"/>
    </row>
    <row r="224" spans="1:48" ht="12.75" customHeight="1">
      <c r="A224" s="9"/>
      <c r="B224" s="9"/>
      <c r="C224" s="9"/>
      <c r="D224" s="9"/>
      <c r="E224" s="9"/>
      <c r="F224" s="9"/>
      <c r="G224" s="9"/>
      <c r="H224" s="9"/>
      <c r="I224" s="9"/>
      <c r="J224" s="8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11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68"/>
      <c r="AH224" s="68"/>
      <c r="AI224" s="68"/>
      <c r="AJ224" s="68"/>
      <c r="AK224" s="68"/>
      <c r="AL224" s="68"/>
      <c r="AM224" s="68"/>
      <c r="AN224" s="68"/>
      <c r="AO224" s="68"/>
      <c r="AP224" s="68"/>
      <c r="AQ224" s="68"/>
      <c r="AR224" s="68"/>
      <c r="AS224" s="68"/>
      <c r="AT224" s="68"/>
      <c r="AU224" s="68"/>
      <c r="AV224" s="68"/>
    </row>
    <row r="225" spans="1:48" ht="12.75" customHeight="1">
      <c r="A225" s="9"/>
      <c r="B225" s="9"/>
      <c r="C225" s="9"/>
      <c r="D225" s="9"/>
      <c r="E225" s="9"/>
      <c r="F225" s="9"/>
      <c r="G225" s="9"/>
      <c r="H225" s="9"/>
      <c r="I225" s="9"/>
      <c r="J225" s="8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11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68"/>
      <c r="AH225" s="68"/>
      <c r="AI225" s="68"/>
      <c r="AJ225" s="68"/>
      <c r="AK225" s="68"/>
      <c r="AL225" s="68"/>
      <c r="AM225" s="68"/>
      <c r="AN225" s="68"/>
      <c r="AO225" s="68"/>
      <c r="AP225" s="68"/>
      <c r="AQ225" s="68"/>
      <c r="AR225" s="68"/>
      <c r="AS225" s="68"/>
      <c r="AT225" s="68"/>
      <c r="AU225" s="68"/>
      <c r="AV225" s="68"/>
    </row>
    <row r="226" spans="1:48" ht="12.75" customHeight="1">
      <c r="A226" s="9"/>
      <c r="B226" s="9"/>
      <c r="C226" s="9"/>
      <c r="D226" s="9"/>
      <c r="E226" s="9"/>
      <c r="F226" s="9"/>
      <c r="G226" s="9"/>
      <c r="H226" s="9"/>
      <c r="I226" s="9"/>
      <c r="J226" s="8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11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68"/>
      <c r="AH226" s="68"/>
      <c r="AI226" s="68"/>
      <c r="AJ226" s="68"/>
      <c r="AK226" s="68"/>
      <c r="AL226" s="68"/>
      <c r="AM226" s="68"/>
      <c r="AN226" s="68"/>
      <c r="AO226" s="68"/>
      <c r="AP226" s="68"/>
      <c r="AQ226" s="68"/>
      <c r="AR226" s="68"/>
      <c r="AS226" s="68"/>
      <c r="AT226" s="68"/>
      <c r="AU226" s="68"/>
      <c r="AV226" s="68"/>
    </row>
    <row r="227" spans="1:48" ht="12.75" customHeight="1">
      <c r="A227" s="9"/>
      <c r="B227" s="9"/>
      <c r="C227" s="9"/>
      <c r="D227" s="9"/>
      <c r="E227" s="9"/>
      <c r="F227" s="9"/>
      <c r="G227" s="9"/>
      <c r="H227" s="9"/>
      <c r="I227" s="9"/>
      <c r="J227" s="8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11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68"/>
      <c r="AH227" s="68"/>
      <c r="AI227" s="68"/>
      <c r="AJ227" s="68"/>
      <c r="AK227" s="68"/>
      <c r="AL227" s="68"/>
      <c r="AM227" s="68"/>
      <c r="AN227" s="68"/>
      <c r="AO227" s="68"/>
      <c r="AP227" s="68"/>
      <c r="AQ227" s="68"/>
      <c r="AR227" s="68"/>
      <c r="AS227" s="68"/>
      <c r="AT227" s="68"/>
      <c r="AU227" s="68"/>
      <c r="AV227" s="68"/>
    </row>
    <row r="228" spans="1:48" ht="12.75" customHeight="1">
      <c r="A228" s="9"/>
      <c r="B228" s="9"/>
      <c r="C228" s="9"/>
      <c r="D228" s="9"/>
      <c r="E228" s="9"/>
      <c r="F228" s="9"/>
      <c r="G228" s="9"/>
      <c r="H228" s="9"/>
      <c r="I228" s="9"/>
      <c r="J228" s="8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11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68"/>
      <c r="AH228" s="68"/>
      <c r="AI228" s="68"/>
      <c r="AJ228" s="68"/>
      <c r="AK228" s="68"/>
      <c r="AL228" s="68"/>
      <c r="AM228" s="68"/>
      <c r="AN228" s="68"/>
      <c r="AO228" s="68"/>
      <c r="AP228" s="68"/>
      <c r="AQ228" s="68"/>
      <c r="AR228" s="68"/>
      <c r="AS228" s="68"/>
      <c r="AT228" s="68"/>
      <c r="AU228" s="68"/>
      <c r="AV228" s="68"/>
    </row>
    <row r="229" spans="1:48" ht="12.75" customHeight="1">
      <c r="A229" s="9"/>
      <c r="B229" s="9"/>
      <c r="C229" s="9"/>
      <c r="D229" s="9"/>
      <c r="E229" s="9"/>
      <c r="F229" s="9"/>
      <c r="G229" s="9"/>
      <c r="H229" s="9"/>
      <c r="I229" s="9"/>
      <c r="J229" s="8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11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68"/>
      <c r="AH229" s="68"/>
      <c r="AI229" s="68"/>
      <c r="AJ229" s="68"/>
      <c r="AK229" s="68"/>
      <c r="AL229" s="68"/>
      <c r="AM229" s="68"/>
      <c r="AN229" s="68"/>
      <c r="AO229" s="68"/>
      <c r="AP229" s="68"/>
      <c r="AQ229" s="68"/>
      <c r="AR229" s="68"/>
      <c r="AS229" s="68"/>
      <c r="AT229" s="68"/>
      <c r="AU229" s="68"/>
      <c r="AV229" s="68"/>
    </row>
    <row r="230" spans="1:48" ht="12.75" customHeight="1">
      <c r="A230" s="9"/>
      <c r="B230" s="9"/>
      <c r="C230" s="9"/>
      <c r="D230" s="9"/>
      <c r="E230" s="9"/>
      <c r="F230" s="9"/>
      <c r="G230" s="9"/>
      <c r="H230" s="9"/>
      <c r="I230" s="9"/>
      <c r="J230" s="8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11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68"/>
      <c r="AH230" s="68"/>
      <c r="AI230" s="68"/>
      <c r="AJ230" s="68"/>
      <c r="AK230" s="68"/>
      <c r="AL230" s="68"/>
      <c r="AM230" s="68"/>
      <c r="AN230" s="68"/>
      <c r="AO230" s="68"/>
      <c r="AP230" s="68"/>
      <c r="AQ230" s="68"/>
      <c r="AR230" s="68"/>
      <c r="AS230" s="68"/>
      <c r="AT230" s="68"/>
      <c r="AU230" s="68"/>
      <c r="AV230" s="68"/>
    </row>
    <row r="231" spans="1:48" ht="12.75" customHeight="1">
      <c r="A231" s="9"/>
      <c r="B231" s="9"/>
      <c r="C231" s="9"/>
      <c r="D231" s="9"/>
      <c r="E231" s="9"/>
      <c r="F231" s="9"/>
      <c r="G231" s="9"/>
      <c r="H231" s="9"/>
      <c r="I231" s="9"/>
      <c r="J231" s="8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11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68"/>
      <c r="AH231" s="68"/>
      <c r="AI231" s="68"/>
      <c r="AJ231" s="68"/>
      <c r="AK231" s="68"/>
      <c r="AL231" s="68"/>
      <c r="AM231" s="68"/>
      <c r="AN231" s="68"/>
      <c r="AO231" s="68"/>
      <c r="AP231" s="68"/>
      <c r="AQ231" s="68"/>
      <c r="AR231" s="68"/>
      <c r="AS231" s="68"/>
      <c r="AT231" s="68"/>
      <c r="AU231" s="68"/>
      <c r="AV231" s="68"/>
    </row>
    <row r="232" spans="1:48" ht="12.75" customHeight="1">
      <c r="A232" s="9"/>
      <c r="B232" s="9"/>
      <c r="C232" s="9"/>
      <c r="D232" s="9"/>
      <c r="E232" s="9"/>
      <c r="F232" s="9"/>
      <c r="G232" s="9"/>
      <c r="H232" s="9"/>
      <c r="I232" s="9"/>
      <c r="J232" s="8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11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68"/>
      <c r="AH232" s="68"/>
      <c r="AI232" s="68"/>
      <c r="AJ232" s="68"/>
      <c r="AK232" s="68"/>
      <c r="AL232" s="68"/>
      <c r="AM232" s="68"/>
      <c r="AN232" s="68"/>
      <c r="AO232" s="68"/>
      <c r="AP232" s="68"/>
      <c r="AQ232" s="68"/>
      <c r="AR232" s="68"/>
      <c r="AS232" s="68"/>
      <c r="AT232" s="68"/>
      <c r="AU232" s="68"/>
      <c r="AV232" s="68"/>
    </row>
    <row r="233" spans="1:48" ht="12.75" customHeight="1">
      <c r="A233" s="9"/>
      <c r="B233" s="9"/>
      <c r="C233" s="9"/>
      <c r="D233" s="9"/>
      <c r="E233" s="9"/>
      <c r="F233" s="9"/>
      <c r="G233" s="9"/>
      <c r="H233" s="9"/>
      <c r="I233" s="9"/>
      <c r="J233" s="8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11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68"/>
      <c r="AH233" s="68"/>
      <c r="AI233" s="68"/>
      <c r="AJ233" s="68"/>
      <c r="AK233" s="68"/>
      <c r="AL233" s="68"/>
      <c r="AM233" s="68"/>
      <c r="AN233" s="68"/>
      <c r="AO233" s="68"/>
      <c r="AP233" s="68"/>
      <c r="AQ233" s="68"/>
      <c r="AR233" s="68"/>
      <c r="AS233" s="68"/>
      <c r="AT233" s="68"/>
      <c r="AU233" s="68"/>
      <c r="AV233" s="68"/>
    </row>
    <row r="234" spans="1:48" ht="12.75" customHeight="1">
      <c r="A234" s="9"/>
      <c r="B234" s="9"/>
      <c r="C234" s="9"/>
      <c r="D234" s="9"/>
      <c r="E234" s="9"/>
      <c r="F234" s="9"/>
      <c r="G234" s="9"/>
      <c r="H234" s="9"/>
      <c r="I234" s="9"/>
      <c r="J234" s="8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11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68"/>
      <c r="AH234" s="68"/>
      <c r="AI234" s="68"/>
      <c r="AJ234" s="68"/>
      <c r="AK234" s="68"/>
      <c r="AL234" s="68"/>
      <c r="AM234" s="68"/>
      <c r="AN234" s="68"/>
      <c r="AO234" s="68"/>
      <c r="AP234" s="68"/>
      <c r="AQ234" s="68"/>
      <c r="AR234" s="68"/>
      <c r="AS234" s="68"/>
      <c r="AT234" s="68"/>
      <c r="AU234" s="68"/>
      <c r="AV234" s="68"/>
    </row>
    <row r="235" spans="1:48" ht="12.75" customHeight="1">
      <c r="A235" s="9"/>
      <c r="B235" s="9"/>
      <c r="C235" s="9"/>
      <c r="D235" s="9"/>
      <c r="E235" s="9"/>
      <c r="F235" s="9"/>
      <c r="G235" s="9"/>
      <c r="H235" s="9"/>
      <c r="I235" s="9"/>
      <c r="J235" s="8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11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68"/>
      <c r="AH235" s="68"/>
      <c r="AI235" s="68"/>
      <c r="AJ235" s="68"/>
      <c r="AK235" s="68"/>
      <c r="AL235" s="68"/>
      <c r="AM235" s="68"/>
      <c r="AN235" s="68"/>
      <c r="AO235" s="68"/>
      <c r="AP235" s="68"/>
      <c r="AQ235" s="68"/>
      <c r="AR235" s="68"/>
      <c r="AS235" s="68"/>
      <c r="AT235" s="68"/>
      <c r="AU235" s="68"/>
      <c r="AV235" s="68"/>
    </row>
    <row r="236" spans="1:48" ht="12.75" customHeight="1">
      <c r="A236" s="9"/>
      <c r="B236" s="9"/>
      <c r="C236" s="9"/>
      <c r="D236" s="9"/>
      <c r="E236" s="9"/>
      <c r="F236" s="9"/>
      <c r="G236" s="9"/>
      <c r="H236" s="9"/>
      <c r="I236" s="9"/>
      <c r="J236" s="8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11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68"/>
      <c r="AH236" s="68"/>
      <c r="AI236" s="68"/>
      <c r="AJ236" s="68"/>
      <c r="AK236" s="68"/>
      <c r="AL236" s="68"/>
      <c r="AM236" s="68"/>
      <c r="AN236" s="68"/>
      <c r="AO236" s="68"/>
      <c r="AP236" s="68"/>
      <c r="AQ236" s="68"/>
      <c r="AR236" s="68"/>
      <c r="AS236" s="68"/>
      <c r="AT236" s="68"/>
      <c r="AU236" s="68"/>
      <c r="AV236" s="68"/>
    </row>
    <row r="237" spans="1:48" ht="12.75" customHeight="1">
      <c r="A237" s="9"/>
      <c r="B237" s="9"/>
      <c r="C237" s="9"/>
      <c r="D237" s="9"/>
      <c r="E237" s="9"/>
      <c r="F237" s="9"/>
      <c r="G237" s="9"/>
      <c r="H237" s="9"/>
      <c r="I237" s="9"/>
      <c r="J237" s="8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11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68"/>
      <c r="AH237" s="68"/>
      <c r="AI237" s="68"/>
      <c r="AJ237" s="68"/>
      <c r="AK237" s="68"/>
      <c r="AL237" s="68"/>
      <c r="AM237" s="68"/>
      <c r="AN237" s="68"/>
      <c r="AO237" s="68"/>
      <c r="AP237" s="68"/>
      <c r="AQ237" s="68"/>
      <c r="AR237" s="68"/>
      <c r="AS237" s="68"/>
      <c r="AT237" s="68"/>
      <c r="AU237" s="68"/>
      <c r="AV237" s="68"/>
    </row>
    <row r="238" spans="1:48" ht="12.75" customHeight="1">
      <c r="A238" s="9"/>
      <c r="B238" s="9"/>
      <c r="C238" s="9"/>
      <c r="D238" s="9"/>
      <c r="E238" s="9"/>
      <c r="F238" s="9"/>
      <c r="G238" s="9"/>
      <c r="H238" s="9"/>
      <c r="I238" s="9"/>
      <c r="J238" s="8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11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68"/>
      <c r="AH238" s="68"/>
      <c r="AI238" s="68"/>
      <c r="AJ238" s="68"/>
      <c r="AK238" s="68"/>
      <c r="AL238" s="68"/>
      <c r="AM238" s="68"/>
      <c r="AN238" s="68"/>
      <c r="AO238" s="68"/>
      <c r="AP238" s="68"/>
      <c r="AQ238" s="68"/>
      <c r="AR238" s="68"/>
      <c r="AS238" s="68"/>
      <c r="AT238" s="68"/>
      <c r="AU238" s="68"/>
      <c r="AV238" s="68"/>
    </row>
    <row r="239" spans="1:48" ht="12.75" customHeight="1">
      <c r="A239" s="9"/>
      <c r="B239" s="9"/>
      <c r="C239" s="9"/>
      <c r="D239" s="9"/>
      <c r="E239" s="9"/>
      <c r="F239" s="9"/>
      <c r="G239" s="9"/>
      <c r="H239" s="9"/>
      <c r="I239" s="9"/>
      <c r="J239" s="8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11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68"/>
      <c r="AH239" s="68"/>
      <c r="AI239" s="68"/>
      <c r="AJ239" s="68"/>
      <c r="AK239" s="68"/>
      <c r="AL239" s="68"/>
      <c r="AM239" s="68"/>
      <c r="AN239" s="68"/>
      <c r="AO239" s="68"/>
      <c r="AP239" s="68"/>
      <c r="AQ239" s="68"/>
      <c r="AR239" s="68"/>
      <c r="AS239" s="68"/>
      <c r="AT239" s="68"/>
      <c r="AU239" s="68"/>
      <c r="AV239" s="68"/>
    </row>
    <row r="240" spans="1:48" ht="12.75" customHeight="1">
      <c r="A240" s="9"/>
      <c r="B240" s="9"/>
      <c r="C240" s="9"/>
      <c r="D240" s="9"/>
      <c r="E240" s="9"/>
      <c r="F240" s="9"/>
      <c r="G240" s="9"/>
      <c r="H240" s="9"/>
      <c r="I240" s="9"/>
      <c r="J240" s="8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11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68"/>
      <c r="AH240" s="68"/>
      <c r="AI240" s="68"/>
      <c r="AJ240" s="68"/>
      <c r="AK240" s="68"/>
      <c r="AL240" s="68"/>
      <c r="AM240" s="68"/>
      <c r="AN240" s="68"/>
      <c r="AO240" s="68"/>
      <c r="AP240" s="68"/>
      <c r="AQ240" s="68"/>
      <c r="AR240" s="68"/>
      <c r="AS240" s="68"/>
      <c r="AT240" s="68"/>
      <c r="AU240" s="68"/>
      <c r="AV240" s="68"/>
    </row>
    <row r="241" spans="1:48" ht="12.75" customHeight="1">
      <c r="A241" s="9"/>
      <c r="B241" s="9"/>
      <c r="C241" s="9"/>
      <c r="D241" s="9"/>
      <c r="E241" s="9"/>
      <c r="F241" s="9"/>
      <c r="G241" s="9"/>
      <c r="H241" s="9"/>
      <c r="I241" s="9"/>
      <c r="J241" s="8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11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68"/>
      <c r="AH241" s="68"/>
      <c r="AI241" s="68"/>
      <c r="AJ241" s="68"/>
      <c r="AK241" s="68"/>
      <c r="AL241" s="68"/>
      <c r="AM241" s="68"/>
      <c r="AN241" s="68"/>
      <c r="AO241" s="68"/>
      <c r="AP241" s="68"/>
      <c r="AQ241" s="68"/>
      <c r="AR241" s="68"/>
      <c r="AS241" s="68"/>
      <c r="AT241" s="68"/>
      <c r="AU241" s="68"/>
      <c r="AV241" s="68"/>
    </row>
    <row r="242" spans="1:48" ht="12.75" customHeight="1">
      <c r="A242" s="9"/>
      <c r="B242" s="9"/>
      <c r="C242" s="9"/>
      <c r="D242" s="9"/>
      <c r="E242" s="9"/>
      <c r="F242" s="9"/>
      <c r="G242" s="9"/>
      <c r="H242" s="9"/>
      <c r="I242" s="9"/>
      <c r="J242" s="8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11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68"/>
      <c r="AH242" s="68"/>
      <c r="AI242" s="68"/>
      <c r="AJ242" s="68"/>
      <c r="AK242" s="68"/>
      <c r="AL242" s="68"/>
      <c r="AM242" s="68"/>
      <c r="AN242" s="68"/>
      <c r="AO242" s="68"/>
      <c r="AP242" s="68"/>
      <c r="AQ242" s="68"/>
      <c r="AR242" s="68"/>
      <c r="AS242" s="68"/>
      <c r="AT242" s="68"/>
      <c r="AU242" s="68"/>
      <c r="AV242" s="68"/>
    </row>
    <row r="243" spans="1:48" ht="12.75" customHeight="1">
      <c r="A243" s="9"/>
      <c r="B243" s="9"/>
      <c r="C243" s="9"/>
      <c r="D243" s="9"/>
      <c r="E243" s="9"/>
      <c r="F243" s="9"/>
      <c r="G243" s="9"/>
      <c r="H243" s="9"/>
      <c r="I243" s="9"/>
      <c r="J243" s="8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11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68"/>
      <c r="AH243" s="68"/>
      <c r="AI243" s="68"/>
      <c r="AJ243" s="68"/>
      <c r="AK243" s="68"/>
      <c r="AL243" s="68"/>
      <c r="AM243" s="68"/>
      <c r="AN243" s="68"/>
      <c r="AO243" s="68"/>
      <c r="AP243" s="68"/>
      <c r="AQ243" s="68"/>
      <c r="AR243" s="68"/>
      <c r="AS243" s="68"/>
      <c r="AT243" s="68"/>
      <c r="AU243" s="68"/>
      <c r="AV243" s="68"/>
    </row>
    <row r="244" spans="1:48" ht="12.75" customHeight="1">
      <c r="A244" s="9"/>
      <c r="B244" s="9"/>
      <c r="C244" s="9"/>
      <c r="D244" s="9"/>
      <c r="E244" s="9"/>
      <c r="F244" s="9"/>
      <c r="G244" s="9"/>
      <c r="H244" s="9"/>
      <c r="I244" s="9"/>
      <c r="J244" s="8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11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68"/>
      <c r="AH244" s="68"/>
      <c r="AI244" s="68"/>
      <c r="AJ244" s="68"/>
      <c r="AK244" s="68"/>
      <c r="AL244" s="68"/>
      <c r="AM244" s="68"/>
      <c r="AN244" s="68"/>
      <c r="AO244" s="68"/>
      <c r="AP244" s="68"/>
      <c r="AQ244" s="68"/>
      <c r="AR244" s="68"/>
      <c r="AS244" s="68"/>
      <c r="AT244" s="68"/>
      <c r="AU244" s="68"/>
      <c r="AV244" s="68"/>
    </row>
    <row r="245" spans="1:48" ht="12.75" customHeight="1">
      <c r="A245" s="9"/>
      <c r="B245" s="9"/>
      <c r="C245" s="9"/>
      <c r="D245" s="9"/>
      <c r="E245" s="9"/>
      <c r="F245" s="9"/>
      <c r="G245" s="9"/>
      <c r="H245" s="9"/>
      <c r="I245" s="9"/>
      <c r="J245" s="8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11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68"/>
      <c r="AH245" s="68"/>
      <c r="AI245" s="68"/>
      <c r="AJ245" s="68"/>
      <c r="AK245" s="68"/>
      <c r="AL245" s="68"/>
      <c r="AM245" s="68"/>
      <c r="AN245" s="68"/>
      <c r="AO245" s="68"/>
      <c r="AP245" s="68"/>
      <c r="AQ245" s="68"/>
      <c r="AR245" s="68"/>
      <c r="AS245" s="68"/>
      <c r="AT245" s="68"/>
      <c r="AU245" s="68"/>
      <c r="AV245" s="68"/>
    </row>
    <row r="246" spans="1:48" ht="12.75" customHeight="1">
      <c r="A246" s="9"/>
      <c r="B246" s="9"/>
      <c r="C246" s="9"/>
      <c r="D246" s="9"/>
      <c r="E246" s="9"/>
      <c r="F246" s="9"/>
      <c r="G246" s="9"/>
      <c r="H246" s="9"/>
      <c r="I246" s="9"/>
      <c r="J246" s="8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11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68"/>
      <c r="AH246" s="68"/>
      <c r="AI246" s="68"/>
      <c r="AJ246" s="68"/>
      <c r="AK246" s="68"/>
      <c r="AL246" s="68"/>
      <c r="AM246" s="68"/>
      <c r="AN246" s="68"/>
      <c r="AO246" s="68"/>
      <c r="AP246" s="68"/>
      <c r="AQ246" s="68"/>
      <c r="AR246" s="68"/>
      <c r="AS246" s="68"/>
      <c r="AT246" s="68"/>
      <c r="AU246" s="68"/>
      <c r="AV246" s="68"/>
    </row>
    <row r="247" spans="1:48" ht="12.75" customHeight="1">
      <c r="A247" s="9"/>
      <c r="B247" s="9"/>
      <c r="C247" s="9"/>
      <c r="D247" s="9"/>
      <c r="E247" s="9"/>
      <c r="F247" s="9"/>
      <c r="G247" s="9"/>
      <c r="H247" s="9"/>
      <c r="I247" s="9"/>
      <c r="J247" s="8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11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68"/>
      <c r="AH247" s="68"/>
      <c r="AI247" s="68"/>
      <c r="AJ247" s="68"/>
      <c r="AK247" s="68"/>
      <c r="AL247" s="68"/>
      <c r="AM247" s="68"/>
      <c r="AN247" s="68"/>
      <c r="AO247" s="68"/>
      <c r="AP247" s="68"/>
      <c r="AQ247" s="68"/>
      <c r="AR247" s="68"/>
      <c r="AS247" s="68"/>
      <c r="AT247" s="68"/>
      <c r="AU247" s="68"/>
      <c r="AV247" s="68"/>
    </row>
    <row r="248" spans="1:48" ht="12.75" customHeight="1">
      <c r="A248" s="9"/>
      <c r="B248" s="9"/>
      <c r="C248" s="9"/>
      <c r="D248" s="9"/>
      <c r="E248" s="9"/>
      <c r="F248" s="9"/>
      <c r="G248" s="9"/>
      <c r="H248" s="9"/>
      <c r="I248" s="9"/>
      <c r="J248" s="8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11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68"/>
      <c r="AH248" s="68"/>
      <c r="AI248" s="68"/>
      <c r="AJ248" s="68"/>
      <c r="AK248" s="68"/>
      <c r="AL248" s="68"/>
      <c r="AM248" s="68"/>
      <c r="AN248" s="68"/>
      <c r="AO248" s="68"/>
      <c r="AP248" s="68"/>
      <c r="AQ248" s="68"/>
      <c r="AR248" s="68"/>
      <c r="AS248" s="68"/>
      <c r="AT248" s="68"/>
      <c r="AU248" s="68"/>
      <c r="AV248" s="68"/>
    </row>
    <row r="249" spans="1:48" ht="12.75" customHeight="1">
      <c r="A249" s="9"/>
      <c r="B249" s="9"/>
      <c r="C249" s="9"/>
      <c r="D249" s="9"/>
      <c r="E249" s="9"/>
      <c r="F249" s="9"/>
      <c r="G249" s="9"/>
      <c r="H249" s="9"/>
      <c r="I249" s="9"/>
      <c r="J249" s="8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11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68"/>
      <c r="AH249" s="68"/>
      <c r="AI249" s="68"/>
      <c r="AJ249" s="68"/>
      <c r="AK249" s="68"/>
      <c r="AL249" s="68"/>
      <c r="AM249" s="68"/>
      <c r="AN249" s="68"/>
      <c r="AO249" s="68"/>
      <c r="AP249" s="68"/>
      <c r="AQ249" s="68"/>
      <c r="AR249" s="68"/>
      <c r="AS249" s="68"/>
      <c r="AT249" s="68"/>
      <c r="AU249" s="68"/>
      <c r="AV249" s="68"/>
    </row>
    <row r="250" spans="1:48" ht="12.75" customHeight="1">
      <c r="A250" s="9"/>
      <c r="B250" s="9"/>
      <c r="C250" s="9"/>
      <c r="D250" s="9"/>
      <c r="E250" s="9"/>
      <c r="F250" s="9"/>
      <c r="G250" s="9"/>
      <c r="H250" s="9"/>
      <c r="I250" s="9"/>
      <c r="J250" s="8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11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68"/>
      <c r="AH250" s="68"/>
      <c r="AI250" s="68"/>
      <c r="AJ250" s="68"/>
      <c r="AK250" s="68"/>
      <c r="AL250" s="68"/>
      <c r="AM250" s="68"/>
      <c r="AN250" s="68"/>
      <c r="AO250" s="68"/>
      <c r="AP250" s="68"/>
      <c r="AQ250" s="68"/>
      <c r="AR250" s="68"/>
      <c r="AS250" s="68"/>
      <c r="AT250" s="68"/>
      <c r="AU250" s="68"/>
      <c r="AV250" s="68"/>
    </row>
    <row r="251" spans="1:48" ht="12.75" customHeight="1">
      <c r="A251" s="9"/>
      <c r="B251" s="9"/>
      <c r="C251" s="9"/>
      <c r="D251" s="9"/>
      <c r="E251" s="9"/>
      <c r="F251" s="9"/>
      <c r="G251" s="9"/>
      <c r="H251" s="9"/>
      <c r="I251" s="9"/>
      <c r="J251" s="8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11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68"/>
      <c r="AH251" s="68"/>
      <c r="AI251" s="68"/>
      <c r="AJ251" s="68"/>
      <c r="AK251" s="68"/>
      <c r="AL251" s="68"/>
      <c r="AM251" s="68"/>
      <c r="AN251" s="68"/>
      <c r="AO251" s="68"/>
      <c r="AP251" s="68"/>
      <c r="AQ251" s="68"/>
      <c r="AR251" s="68"/>
      <c r="AS251" s="68"/>
      <c r="AT251" s="68"/>
      <c r="AU251" s="68"/>
      <c r="AV251" s="68"/>
    </row>
    <row r="252" spans="1:48" ht="12.75" customHeight="1">
      <c r="A252" s="9"/>
      <c r="B252" s="9"/>
      <c r="C252" s="9"/>
      <c r="D252" s="9"/>
      <c r="E252" s="9"/>
      <c r="F252" s="9"/>
      <c r="G252" s="9"/>
      <c r="H252" s="9"/>
      <c r="I252" s="9"/>
      <c r="J252" s="8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11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68"/>
      <c r="AH252" s="68"/>
      <c r="AI252" s="68"/>
      <c r="AJ252" s="68"/>
      <c r="AK252" s="68"/>
      <c r="AL252" s="68"/>
      <c r="AM252" s="68"/>
      <c r="AN252" s="68"/>
      <c r="AO252" s="68"/>
      <c r="AP252" s="68"/>
      <c r="AQ252" s="68"/>
      <c r="AR252" s="68"/>
      <c r="AS252" s="68"/>
      <c r="AT252" s="68"/>
      <c r="AU252" s="68"/>
      <c r="AV252" s="68"/>
    </row>
    <row r="253" spans="1:48" ht="12.75" customHeight="1">
      <c r="A253" s="9"/>
      <c r="B253" s="9"/>
      <c r="C253" s="9"/>
      <c r="D253" s="9"/>
      <c r="E253" s="9"/>
      <c r="F253" s="9"/>
      <c r="G253" s="9"/>
      <c r="H253" s="9"/>
      <c r="I253" s="9"/>
      <c r="J253" s="8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11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68"/>
      <c r="AH253" s="68"/>
      <c r="AI253" s="68"/>
      <c r="AJ253" s="68"/>
      <c r="AK253" s="68"/>
      <c r="AL253" s="68"/>
      <c r="AM253" s="68"/>
      <c r="AN253" s="68"/>
      <c r="AO253" s="68"/>
      <c r="AP253" s="68"/>
      <c r="AQ253" s="68"/>
      <c r="AR253" s="68"/>
      <c r="AS253" s="68"/>
      <c r="AT253" s="68"/>
      <c r="AU253" s="68"/>
      <c r="AV253" s="68"/>
    </row>
    <row r="254" spans="1:48" ht="12.75" customHeight="1">
      <c r="A254" s="9"/>
      <c r="B254" s="9"/>
      <c r="C254" s="9"/>
      <c r="D254" s="9"/>
      <c r="E254" s="9"/>
      <c r="F254" s="9"/>
      <c r="G254" s="9"/>
      <c r="H254" s="9"/>
      <c r="I254" s="9"/>
      <c r="J254" s="8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11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68"/>
      <c r="AH254" s="68"/>
      <c r="AI254" s="68"/>
      <c r="AJ254" s="68"/>
      <c r="AK254" s="68"/>
      <c r="AL254" s="68"/>
      <c r="AM254" s="68"/>
      <c r="AN254" s="68"/>
      <c r="AO254" s="68"/>
      <c r="AP254" s="68"/>
      <c r="AQ254" s="68"/>
      <c r="AR254" s="68"/>
      <c r="AS254" s="68"/>
      <c r="AT254" s="68"/>
      <c r="AU254" s="68"/>
      <c r="AV254" s="68"/>
    </row>
    <row r="255" spans="1:48" ht="12.75" customHeight="1">
      <c r="A255" s="9"/>
      <c r="B255" s="9"/>
      <c r="C255" s="9"/>
      <c r="D255" s="9"/>
      <c r="E255" s="9"/>
      <c r="F255" s="9"/>
      <c r="G255" s="9"/>
      <c r="H255" s="9"/>
      <c r="I255" s="9"/>
      <c r="J255" s="8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11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68"/>
      <c r="AH255" s="68"/>
      <c r="AI255" s="68"/>
      <c r="AJ255" s="68"/>
      <c r="AK255" s="68"/>
      <c r="AL255" s="68"/>
      <c r="AM255" s="68"/>
      <c r="AN255" s="68"/>
      <c r="AO255" s="68"/>
      <c r="AP255" s="68"/>
      <c r="AQ255" s="68"/>
      <c r="AR255" s="68"/>
      <c r="AS255" s="68"/>
      <c r="AT255" s="68"/>
      <c r="AU255" s="68"/>
      <c r="AV255" s="68"/>
    </row>
    <row r="256" spans="1:48" ht="12.75" customHeight="1">
      <c r="A256" s="9"/>
      <c r="B256" s="9"/>
      <c r="C256" s="9"/>
      <c r="D256" s="9"/>
      <c r="E256" s="9"/>
      <c r="F256" s="9"/>
      <c r="G256" s="9"/>
      <c r="H256" s="9"/>
      <c r="I256" s="9"/>
      <c r="J256" s="8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11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68"/>
      <c r="AH256" s="68"/>
      <c r="AI256" s="68"/>
      <c r="AJ256" s="68"/>
      <c r="AK256" s="68"/>
      <c r="AL256" s="68"/>
      <c r="AM256" s="68"/>
      <c r="AN256" s="68"/>
      <c r="AO256" s="68"/>
      <c r="AP256" s="68"/>
      <c r="AQ256" s="68"/>
      <c r="AR256" s="68"/>
      <c r="AS256" s="68"/>
      <c r="AT256" s="68"/>
      <c r="AU256" s="68"/>
      <c r="AV256" s="68"/>
    </row>
    <row r="257" spans="1:48" ht="12.75" customHeight="1">
      <c r="A257" s="9"/>
      <c r="B257" s="9"/>
      <c r="C257" s="9"/>
      <c r="D257" s="9"/>
      <c r="E257" s="9"/>
      <c r="F257" s="9"/>
      <c r="G257" s="9"/>
      <c r="H257" s="9"/>
      <c r="I257" s="9"/>
      <c r="J257" s="8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11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68"/>
      <c r="AH257" s="68"/>
      <c r="AI257" s="68"/>
      <c r="AJ257" s="68"/>
      <c r="AK257" s="68"/>
      <c r="AL257" s="68"/>
      <c r="AM257" s="68"/>
      <c r="AN257" s="68"/>
      <c r="AO257" s="68"/>
      <c r="AP257" s="68"/>
      <c r="AQ257" s="68"/>
      <c r="AR257" s="68"/>
      <c r="AS257" s="68"/>
      <c r="AT257" s="68"/>
      <c r="AU257" s="68"/>
      <c r="AV257" s="68"/>
    </row>
    <row r="258" spans="1:48" ht="12.75" customHeight="1">
      <c r="A258" s="9"/>
      <c r="B258" s="9"/>
      <c r="C258" s="9"/>
      <c r="D258" s="9"/>
      <c r="E258" s="9"/>
      <c r="F258" s="9"/>
      <c r="G258" s="9"/>
      <c r="H258" s="9"/>
      <c r="I258" s="9"/>
      <c r="J258" s="8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11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68"/>
      <c r="AH258" s="68"/>
      <c r="AI258" s="68"/>
      <c r="AJ258" s="68"/>
      <c r="AK258" s="68"/>
      <c r="AL258" s="68"/>
      <c r="AM258" s="68"/>
      <c r="AN258" s="68"/>
      <c r="AO258" s="68"/>
      <c r="AP258" s="68"/>
      <c r="AQ258" s="68"/>
      <c r="AR258" s="68"/>
      <c r="AS258" s="68"/>
      <c r="AT258" s="68"/>
      <c r="AU258" s="68"/>
      <c r="AV258" s="68"/>
    </row>
    <row r="259" spans="1:48" ht="12.75" customHeight="1">
      <c r="A259" s="9"/>
      <c r="B259" s="9"/>
      <c r="C259" s="9"/>
      <c r="D259" s="9"/>
      <c r="E259" s="9"/>
      <c r="F259" s="9"/>
      <c r="G259" s="9"/>
      <c r="H259" s="9"/>
      <c r="I259" s="9"/>
      <c r="J259" s="8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11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68"/>
      <c r="AH259" s="68"/>
      <c r="AI259" s="68"/>
      <c r="AJ259" s="68"/>
      <c r="AK259" s="68"/>
      <c r="AL259" s="68"/>
      <c r="AM259" s="68"/>
      <c r="AN259" s="68"/>
      <c r="AO259" s="68"/>
      <c r="AP259" s="68"/>
      <c r="AQ259" s="68"/>
      <c r="AR259" s="68"/>
      <c r="AS259" s="68"/>
      <c r="AT259" s="68"/>
      <c r="AU259" s="68"/>
      <c r="AV259" s="68"/>
    </row>
    <row r="260" spans="1:48" ht="12.75" customHeight="1">
      <c r="A260" s="9"/>
      <c r="B260" s="9"/>
      <c r="C260" s="9"/>
      <c r="D260" s="9"/>
      <c r="E260" s="9"/>
      <c r="F260" s="9"/>
      <c r="G260" s="9"/>
      <c r="H260" s="9"/>
      <c r="I260" s="9"/>
      <c r="J260" s="8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11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68"/>
      <c r="AH260" s="68"/>
      <c r="AI260" s="68"/>
      <c r="AJ260" s="68"/>
      <c r="AK260" s="68"/>
      <c r="AL260" s="68"/>
      <c r="AM260" s="68"/>
      <c r="AN260" s="68"/>
      <c r="AO260" s="68"/>
      <c r="AP260" s="68"/>
      <c r="AQ260" s="68"/>
      <c r="AR260" s="68"/>
      <c r="AS260" s="68"/>
      <c r="AT260" s="68"/>
      <c r="AU260" s="68"/>
      <c r="AV260" s="68"/>
    </row>
    <row r="261" spans="1:48" ht="12.75" customHeight="1">
      <c r="A261" s="9"/>
      <c r="B261" s="9"/>
      <c r="C261" s="9"/>
      <c r="D261" s="9"/>
      <c r="E261" s="9"/>
      <c r="F261" s="9"/>
      <c r="G261" s="9"/>
      <c r="H261" s="9"/>
      <c r="I261" s="9"/>
      <c r="J261" s="8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11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68"/>
      <c r="AH261" s="68"/>
      <c r="AI261" s="68"/>
      <c r="AJ261" s="68"/>
      <c r="AK261" s="68"/>
      <c r="AL261" s="68"/>
      <c r="AM261" s="68"/>
      <c r="AN261" s="68"/>
      <c r="AO261" s="68"/>
      <c r="AP261" s="68"/>
      <c r="AQ261" s="68"/>
      <c r="AR261" s="68"/>
      <c r="AS261" s="68"/>
      <c r="AT261" s="68"/>
      <c r="AU261" s="68"/>
      <c r="AV261" s="68"/>
    </row>
    <row r="262" spans="1:48" ht="12.75" customHeight="1">
      <c r="A262" s="9"/>
      <c r="B262" s="9"/>
      <c r="C262" s="9"/>
      <c r="D262" s="9"/>
      <c r="E262" s="9"/>
      <c r="F262" s="9"/>
      <c r="G262" s="9"/>
      <c r="H262" s="9"/>
      <c r="I262" s="9"/>
      <c r="J262" s="8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11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68"/>
      <c r="AH262" s="68"/>
      <c r="AI262" s="68"/>
      <c r="AJ262" s="68"/>
      <c r="AK262" s="68"/>
      <c r="AL262" s="68"/>
      <c r="AM262" s="68"/>
      <c r="AN262" s="68"/>
      <c r="AO262" s="68"/>
      <c r="AP262" s="68"/>
      <c r="AQ262" s="68"/>
      <c r="AR262" s="68"/>
      <c r="AS262" s="68"/>
      <c r="AT262" s="68"/>
      <c r="AU262" s="68"/>
      <c r="AV262" s="68"/>
    </row>
    <row r="263" spans="1:48" ht="12.75" customHeight="1">
      <c r="A263" s="9"/>
      <c r="B263" s="9"/>
      <c r="C263" s="9"/>
      <c r="D263" s="9"/>
      <c r="E263" s="9"/>
      <c r="F263" s="9"/>
      <c r="G263" s="9"/>
      <c r="H263" s="9"/>
      <c r="I263" s="9"/>
      <c r="J263" s="8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11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68"/>
      <c r="AH263" s="68"/>
      <c r="AI263" s="68"/>
      <c r="AJ263" s="68"/>
      <c r="AK263" s="68"/>
      <c r="AL263" s="68"/>
      <c r="AM263" s="68"/>
      <c r="AN263" s="68"/>
      <c r="AO263" s="68"/>
      <c r="AP263" s="68"/>
      <c r="AQ263" s="68"/>
      <c r="AR263" s="68"/>
      <c r="AS263" s="68"/>
      <c r="AT263" s="68"/>
      <c r="AU263" s="68"/>
      <c r="AV263" s="68"/>
    </row>
    <row r="264" spans="1:48" ht="12.75" customHeight="1">
      <c r="A264" s="9"/>
      <c r="B264" s="9"/>
      <c r="C264" s="9"/>
      <c r="D264" s="9"/>
      <c r="E264" s="9"/>
      <c r="F264" s="9"/>
      <c r="G264" s="9"/>
      <c r="H264" s="9"/>
      <c r="I264" s="9"/>
      <c r="J264" s="8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11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68"/>
      <c r="AH264" s="68"/>
      <c r="AI264" s="68"/>
      <c r="AJ264" s="68"/>
      <c r="AK264" s="68"/>
      <c r="AL264" s="68"/>
      <c r="AM264" s="68"/>
      <c r="AN264" s="68"/>
      <c r="AO264" s="68"/>
      <c r="AP264" s="68"/>
      <c r="AQ264" s="68"/>
      <c r="AR264" s="68"/>
      <c r="AS264" s="68"/>
      <c r="AT264" s="68"/>
      <c r="AU264" s="68"/>
      <c r="AV264" s="68"/>
    </row>
    <row r="265" spans="1:48" ht="12.75" customHeight="1">
      <c r="A265" s="9"/>
      <c r="B265" s="9"/>
      <c r="C265" s="9"/>
      <c r="D265" s="9"/>
      <c r="E265" s="9"/>
      <c r="F265" s="9"/>
      <c r="G265" s="9"/>
      <c r="H265" s="9"/>
      <c r="I265" s="9"/>
      <c r="J265" s="8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11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68"/>
      <c r="AH265" s="68"/>
      <c r="AI265" s="68"/>
      <c r="AJ265" s="68"/>
      <c r="AK265" s="68"/>
      <c r="AL265" s="68"/>
      <c r="AM265" s="68"/>
      <c r="AN265" s="68"/>
      <c r="AO265" s="68"/>
      <c r="AP265" s="68"/>
      <c r="AQ265" s="68"/>
      <c r="AR265" s="68"/>
      <c r="AS265" s="68"/>
      <c r="AT265" s="68"/>
      <c r="AU265" s="68"/>
      <c r="AV265" s="68"/>
    </row>
    <row r="266" spans="1:48" ht="12.75" customHeight="1">
      <c r="A266" s="9"/>
      <c r="B266" s="9"/>
      <c r="C266" s="9"/>
      <c r="D266" s="9"/>
      <c r="E266" s="9"/>
      <c r="F266" s="9"/>
      <c r="G266" s="9"/>
      <c r="H266" s="9"/>
      <c r="I266" s="9"/>
      <c r="J266" s="8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11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68"/>
      <c r="AH266" s="68"/>
      <c r="AI266" s="68"/>
      <c r="AJ266" s="68"/>
      <c r="AK266" s="68"/>
      <c r="AL266" s="68"/>
      <c r="AM266" s="68"/>
      <c r="AN266" s="68"/>
      <c r="AO266" s="68"/>
      <c r="AP266" s="68"/>
      <c r="AQ266" s="68"/>
      <c r="AR266" s="68"/>
      <c r="AS266" s="68"/>
      <c r="AT266" s="68"/>
      <c r="AU266" s="68"/>
      <c r="AV266" s="68"/>
    </row>
    <row r="267" spans="1:48" ht="12.75" customHeight="1">
      <c r="A267" s="9"/>
      <c r="B267" s="9"/>
      <c r="C267" s="9"/>
      <c r="D267" s="9"/>
      <c r="E267" s="9"/>
      <c r="F267" s="9"/>
      <c r="G267" s="9"/>
      <c r="H267" s="9"/>
      <c r="I267" s="9"/>
      <c r="J267" s="8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11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68"/>
      <c r="AH267" s="68"/>
      <c r="AI267" s="68"/>
      <c r="AJ267" s="68"/>
      <c r="AK267" s="68"/>
      <c r="AL267" s="68"/>
      <c r="AM267" s="68"/>
      <c r="AN267" s="68"/>
      <c r="AO267" s="68"/>
      <c r="AP267" s="68"/>
      <c r="AQ267" s="68"/>
      <c r="AR267" s="68"/>
      <c r="AS267" s="68"/>
      <c r="AT267" s="68"/>
      <c r="AU267" s="68"/>
      <c r="AV267" s="68"/>
    </row>
    <row r="268" spans="1:48" ht="12.75" customHeight="1">
      <c r="A268" s="9"/>
      <c r="B268" s="9"/>
      <c r="C268" s="9"/>
      <c r="D268" s="9"/>
      <c r="E268" s="9"/>
      <c r="F268" s="9"/>
      <c r="G268" s="9"/>
      <c r="H268" s="9"/>
      <c r="I268" s="9"/>
      <c r="J268" s="8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11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68"/>
      <c r="AH268" s="68"/>
      <c r="AI268" s="68"/>
      <c r="AJ268" s="68"/>
      <c r="AK268" s="68"/>
      <c r="AL268" s="68"/>
      <c r="AM268" s="68"/>
      <c r="AN268" s="68"/>
      <c r="AO268" s="68"/>
      <c r="AP268" s="68"/>
      <c r="AQ268" s="68"/>
      <c r="AR268" s="68"/>
      <c r="AS268" s="68"/>
      <c r="AT268" s="68"/>
      <c r="AU268" s="68"/>
      <c r="AV268" s="68"/>
    </row>
    <row r="269" spans="1:48" ht="12.75" customHeight="1">
      <c r="A269" s="9"/>
      <c r="B269" s="9"/>
      <c r="C269" s="9"/>
      <c r="D269" s="9"/>
      <c r="E269" s="9"/>
      <c r="F269" s="9"/>
      <c r="G269" s="9"/>
      <c r="H269" s="9"/>
      <c r="I269" s="9"/>
      <c r="J269" s="8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11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68"/>
      <c r="AH269" s="68"/>
      <c r="AI269" s="68"/>
      <c r="AJ269" s="68"/>
      <c r="AK269" s="68"/>
      <c r="AL269" s="68"/>
      <c r="AM269" s="68"/>
      <c r="AN269" s="68"/>
      <c r="AO269" s="68"/>
      <c r="AP269" s="68"/>
      <c r="AQ269" s="68"/>
      <c r="AR269" s="68"/>
      <c r="AS269" s="68"/>
      <c r="AT269" s="68"/>
      <c r="AU269" s="68"/>
      <c r="AV269" s="68"/>
    </row>
    <row r="270" spans="1:48" ht="12.75" customHeight="1">
      <c r="A270" s="9"/>
      <c r="B270" s="9"/>
      <c r="C270" s="9"/>
      <c r="D270" s="9"/>
      <c r="E270" s="9"/>
      <c r="F270" s="9"/>
      <c r="G270" s="9"/>
      <c r="H270" s="9"/>
      <c r="I270" s="9"/>
      <c r="J270" s="8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11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68"/>
      <c r="AH270" s="68"/>
      <c r="AI270" s="68"/>
      <c r="AJ270" s="68"/>
      <c r="AK270" s="68"/>
      <c r="AL270" s="68"/>
      <c r="AM270" s="68"/>
      <c r="AN270" s="68"/>
      <c r="AO270" s="68"/>
      <c r="AP270" s="68"/>
      <c r="AQ270" s="68"/>
      <c r="AR270" s="68"/>
      <c r="AS270" s="68"/>
      <c r="AT270" s="68"/>
      <c r="AU270" s="68"/>
      <c r="AV270" s="68"/>
    </row>
    <row r="271" spans="1:48" ht="12.75" customHeight="1">
      <c r="A271" s="9"/>
      <c r="B271" s="9"/>
      <c r="C271" s="9"/>
      <c r="D271" s="9"/>
      <c r="E271" s="9"/>
      <c r="F271" s="9"/>
      <c r="G271" s="9"/>
      <c r="H271" s="9"/>
      <c r="I271" s="9"/>
      <c r="J271" s="8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11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68"/>
      <c r="AH271" s="68"/>
      <c r="AI271" s="68"/>
      <c r="AJ271" s="68"/>
      <c r="AK271" s="68"/>
      <c r="AL271" s="68"/>
      <c r="AM271" s="68"/>
      <c r="AN271" s="68"/>
      <c r="AO271" s="68"/>
      <c r="AP271" s="68"/>
      <c r="AQ271" s="68"/>
      <c r="AR271" s="68"/>
      <c r="AS271" s="68"/>
      <c r="AT271" s="68"/>
      <c r="AU271" s="68"/>
      <c r="AV271" s="68"/>
    </row>
    <row r="272" spans="1:48" ht="12.75" customHeight="1">
      <c r="A272" s="9"/>
      <c r="B272" s="9"/>
      <c r="C272" s="9"/>
      <c r="D272" s="9"/>
      <c r="E272" s="9"/>
      <c r="F272" s="9"/>
      <c r="G272" s="9"/>
      <c r="H272" s="9"/>
      <c r="I272" s="9"/>
      <c r="J272" s="8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11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68"/>
      <c r="AH272" s="68"/>
      <c r="AI272" s="68"/>
      <c r="AJ272" s="68"/>
      <c r="AK272" s="68"/>
      <c r="AL272" s="68"/>
      <c r="AM272" s="68"/>
      <c r="AN272" s="68"/>
      <c r="AO272" s="68"/>
      <c r="AP272" s="68"/>
      <c r="AQ272" s="68"/>
      <c r="AR272" s="68"/>
      <c r="AS272" s="68"/>
      <c r="AT272" s="68"/>
      <c r="AU272" s="68"/>
      <c r="AV272" s="68"/>
    </row>
    <row r="273" spans="1:48" ht="12.75" customHeight="1">
      <c r="A273" s="9"/>
      <c r="B273" s="9"/>
      <c r="C273" s="9"/>
      <c r="D273" s="9"/>
      <c r="E273" s="9"/>
      <c r="F273" s="9"/>
      <c r="G273" s="9"/>
      <c r="H273" s="9"/>
      <c r="I273" s="9"/>
      <c r="J273" s="8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11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68"/>
      <c r="AH273" s="68"/>
      <c r="AI273" s="68"/>
      <c r="AJ273" s="68"/>
      <c r="AK273" s="68"/>
      <c r="AL273" s="68"/>
      <c r="AM273" s="68"/>
      <c r="AN273" s="68"/>
      <c r="AO273" s="68"/>
      <c r="AP273" s="68"/>
      <c r="AQ273" s="68"/>
      <c r="AR273" s="68"/>
      <c r="AS273" s="68"/>
      <c r="AT273" s="68"/>
      <c r="AU273" s="68"/>
      <c r="AV273" s="68"/>
    </row>
    <row r="274" spans="1:48" ht="12.75" customHeight="1">
      <c r="A274" s="9"/>
      <c r="B274" s="9"/>
      <c r="C274" s="9"/>
      <c r="D274" s="9"/>
      <c r="E274" s="9"/>
      <c r="F274" s="9"/>
      <c r="G274" s="9"/>
      <c r="H274" s="9"/>
      <c r="I274" s="9"/>
      <c r="J274" s="8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11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68"/>
      <c r="AH274" s="68"/>
      <c r="AI274" s="68"/>
      <c r="AJ274" s="68"/>
      <c r="AK274" s="68"/>
      <c r="AL274" s="68"/>
      <c r="AM274" s="68"/>
      <c r="AN274" s="68"/>
      <c r="AO274" s="68"/>
      <c r="AP274" s="68"/>
      <c r="AQ274" s="68"/>
      <c r="AR274" s="68"/>
      <c r="AS274" s="68"/>
      <c r="AT274" s="68"/>
      <c r="AU274" s="68"/>
      <c r="AV274" s="68"/>
    </row>
    <row r="275" spans="1:48" ht="12.75" customHeight="1">
      <c r="A275" s="9"/>
      <c r="B275" s="9"/>
      <c r="C275" s="9"/>
      <c r="D275" s="9"/>
      <c r="E275" s="9"/>
      <c r="F275" s="9"/>
      <c r="G275" s="9"/>
      <c r="H275" s="9"/>
      <c r="I275" s="9"/>
      <c r="J275" s="8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11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68"/>
      <c r="AH275" s="68"/>
      <c r="AI275" s="68"/>
      <c r="AJ275" s="68"/>
      <c r="AK275" s="68"/>
      <c r="AL275" s="68"/>
      <c r="AM275" s="68"/>
      <c r="AN275" s="68"/>
      <c r="AO275" s="68"/>
      <c r="AP275" s="68"/>
      <c r="AQ275" s="68"/>
      <c r="AR275" s="68"/>
      <c r="AS275" s="68"/>
      <c r="AT275" s="68"/>
      <c r="AU275" s="68"/>
      <c r="AV275" s="68"/>
    </row>
    <row r="276" spans="1:48" ht="12.75" customHeight="1">
      <c r="A276" s="9"/>
      <c r="B276" s="9"/>
      <c r="C276" s="9"/>
      <c r="D276" s="9"/>
      <c r="E276" s="9"/>
      <c r="F276" s="9"/>
      <c r="G276" s="9"/>
      <c r="H276" s="9"/>
      <c r="I276" s="9"/>
      <c r="J276" s="8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11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68"/>
      <c r="AH276" s="68"/>
      <c r="AI276" s="68"/>
      <c r="AJ276" s="68"/>
      <c r="AK276" s="68"/>
      <c r="AL276" s="68"/>
      <c r="AM276" s="68"/>
      <c r="AN276" s="68"/>
      <c r="AO276" s="68"/>
      <c r="AP276" s="68"/>
      <c r="AQ276" s="68"/>
      <c r="AR276" s="68"/>
      <c r="AS276" s="68"/>
      <c r="AT276" s="68"/>
      <c r="AU276" s="68"/>
      <c r="AV276" s="68"/>
    </row>
    <row r="277" spans="1:48" ht="12.75" customHeight="1">
      <c r="A277" s="9"/>
      <c r="B277" s="9"/>
      <c r="C277" s="9"/>
      <c r="D277" s="9"/>
      <c r="E277" s="9"/>
      <c r="F277" s="9"/>
      <c r="G277" s="9"/>
      <c r="H277" s="9"/>
      <c r="I277" s="9"/>
      <c r="J277" s="8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11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68"/>
      <c r="AH277" s="68"/>
      <c r="AI277" s="68"/>
      <c r="AJ277" s="68"/>
      <c r="AK277" s="68"/>
      <c r="AL277" s="68"/>
      <c r="AM277" s="68"/>
      <c r="AN277" s="68"/>
      <c r="AO277" s="68"/>
      <c r="AP277" s="68"/>
      <c r="AQ277" s="68"/>
      <c r="AR277" s="68"/>
      <c r="AS277" s="68"/>
      <c r="AT277" s="68"/>
      <c r="AU277" s="68"/>
      <c r="AV277" s="68"/>
    </row>
    <row r="278" spans="1:48" ht="12.75" customHeight="1">
      <c r="A278" s="9"/>
      <c r="B278" s="9"/>
      <c r="C278" s="9"/>
      <c r="D278" s="9"/>
      <c r="E278" s="9"/>
      <c r="F278" s="9"/>
      <c r="G278" s="9"/>
      <c r="H278" s="9"/>
      <c r="I278" s="9"/>
      <c r="J278" s="8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11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68"/>
      <c r="AH278" s="68"/>
      <c r="AI278" s="68"/>
      <c r="AJ278" s="68"/>
      <c r="AK278" s="68"/>
      <c r="AL278" s="68"/>
      <c r="AM278" s="68"/>
      <c r="AN278" s="68"/>
      <c r="AO278" s="68"/>
      <c r="AP278" s="68"/>
      <c r="AQ278" s="68"/>
      <c r="AR278" s="68"/>
      <c r="AS278" s="68"/>
      <c r="AT278" s="68"/>
      <c r="AU278" s="68"/>
      <c r="AV278" s="68"/>
    </row>
    <row r="279" spans="1:48" ht="12.75" customHeight="1">
      <c r="A279" s="9"/>
      <c r="B279" s="9"/>
      <c r="C279" s="9"/>
      <c r="D279" s="9"/>
      <c r="E279" s="9"/>
      <c r="F279" s="9"/>
      <c r="G279" s="9"/>
      <c r="H279" s="9"/>
      <c r="I279" s="9"/>
      <c r="J279" s="8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11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68"/>
      <c r="AH279" s="68"/>
      <c r="AI279" s="68"/>
      <c r="AJ279" s="68"/>
      <c r="AK279" s="68"/>
      <c r="AL279" s="68"/>
      <c r="AM279" s="68"/>
      <c r="AN279" s="68"/>
      <c r="AO279" s="68"/>
      <c r="AP279" s="68"/>
      <c r="AQ279" s="68"/>
      <c r="AR279" s="68"/>
      <c r="AS279" s="68"/>
      <c r="AT279" s="68"/>
      <c r="AU279" s="68"/>
      <c r="AV279" s="68"/>
    </row>
    <row r="280" spans="1:48" ht="12.75" customHeight="1">
      <c r="A280" s="9"/>
      <c r="B280" s="9"/>
      <c r="C280" s="9"/>
      <c r="D280" s="9"/>
      <c r="E280" s="9"/>
      <c r="F280" s="9"/>
      <c r="G280" s="9"/>
      <c r="H280" s="9"/>
      <c r="I280" s="9"/>
      <c r="J280" s="8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11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68"/>
      <c r="AH280" s="68"/>
      <c r="AI280" s="68"/>
      <c r="AJ280" s="68"/>
      <c r="AK280" s="68"/>
      <c r="AL280" s="68"/>
      <c r="AM280" s="68"/>
      <c r="AN280" s="68"/>
      <c r="AO280" s="68"/>
      <c r="AP280" s="68"/>
      <c r="AQ280" s="68"/>
      <c r="AR280" s="68"/>
      <c r="AS280" s="68"/>
      <c r="AT280" s="68"/>
      <c r="AU280" s="68"/>
      <c r="AV280" s="68"/>
    </row>
    <row r="281" spans="1:48" ht="12.75" customHeight="1">
      <c r="A281" s="9"/>
      <c r="B281" s="9"/>
      <c r="C281" s="9"/>
      <c r="D281" s="9"/>
      <c r="E281" s="9"/>
      <c r="F281" s="9"/>
      <c r="G281" s="9"/>
      <c r="H281" s="9"/>
      <c r="I281" s="9"/>
      <c r="J281" s="8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11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68"/>
      <c r="AH281" s="68"/>
      <c r="AI281" s="68"/>
      <c r="AJ281" s="68"/>
      <c r="AK281" s="68"/>
      <c r="AL281" s="68"/>
      <c r="AM281" s="68"/>
      <c r="AN281" s="68"/>
      <c r="AO281" s="68"/>
      <c r="AP281" s="68"/>
      <c r="AQ281" s="68"/>
      <c r="AR281" s="68"/>
      <c r="AS281" s="68"/>
      <c r="AT281" s="68"/>
      <c r="AU281" s="68"/>
      <c r="AV281" s="68"/>
    </row>
    <row r="282" spans="1:48" ht="12.75" customHeight="1">
      <c r="A282" s="9"/>
      <c r="B282" s="9"/>
      <c r="C282" s="9"/>
      <c r="D282" s="9"/>
      <c r="E282" s="9"/>
      <c r="F282" s="9"/>
      <c r="G282" s="9"/>
      <c r="H282" s="9"/>
      <c r="I282" s="9"/>
      <c r="J282" s="8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11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68"/>
      <c r="AH282" s="68"/>
      <c r="AI282" s="68"/>
      <c r="AJ282" s="68"/>
      <c r="AK282" s="68"/>
      <c r="AL282" s="68"/>
      <c r="AM282" s="68"/>
      <c r="AN282" s="68"/>
      <c r="AO282" s="68"/>
      <c r="AP282" s="68"/>
      <c r="AQ282" s="68"/>
      <c r="AR282" s="68"/>
      <c r="AS282" s="68"/>
      <c r="AT282" s="68"/>
      <c r="AU282" s="68"/>
      <c r="AV282" s="68"/>
    </row>
    <row r="283" spans="1:48" ht="12.75" customHeight="1">
      <c r="A283" s="9"/>
      <c r="B283" s="9"/>
      <c r="C283" s="9"/>
      <c r="D283" s="9"/>
      <c r="E283" s="9"/>
      <c r="F283" s="9"/>
      <c r="G283" s="9"/>
      <c r="H283" s="9"/>
      <c r="I283" s="9"/>
      <c r="J283" s="8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11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68"/>
      <c r="AH283" s="68"/>
      <c r="AI283" s="68"/>
      <c r="AJ283" s="68"/>
      <c r="AK283" s="68"/>
      <c r="AL283" s="68"/>
      <c r="AM283" s="68"/>
      <c r="AN283" s="68"/>
      <c r="AO283" s="68"/>
      <c r="AP283" s="68"/>
      <c r="AQ283" s="68"/>
      <c r="AR283" s="68"/>
      <c r="AS283" s="68"/>
      <c r="AT283" s="68"/>
      <c r="AU283" s="68"/>
      <c r="AV283" s="68"/>
    </row>
    <row r="284" spans="1:48" ht="12.75" customHeight="1">
      <c r="A284" s="9"/>
      <c r="B284" s="9"/>
      <c r="C284" s="9"/>
      <c r="D284" s="9"/>
      <c r="E284" s="9"/>
      <c r="F284" s="9"/>
      <c r="G284" s="9"/>
      <c r="H284" s="9"/>
      <c r="I284" s="9"/>
      <c r="J284" s="8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11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68"/>
      <c r="AH284" s="68"/>
      <c r="AI284" s="68"/>
      <c r="AJ284" s="68"/>
      <c r="AK284" s="68"/>
      <c r="AL284" s="68"/>
      <c r="AM284" s="68"/>
      <c r="AN284" s="68"/>
      <c r="AO284" s="68"/>
      <c r="AP284" s="68"/>
      <c r="AQ284" s="68"/>
      <c r="AR284" s="68"/>
      <c r="AS284" s="68"/>
      <c r="AT284" s="68"/>
      <c r="AU284" s="68"/>
      <c r="AV284" s="68"/>
    </row>
    <row r="285" spans="1:48" ht="12.75" customHeight="1">
      <c r="A285" s="9"/>
      <c r="B285" s="9"/>
      <c r="C285" s="9"/>
      <c r="D285" s="9"/>
      <c r="E285" s="9"/>
      <c r="F285" s="9"/>
      <c r="G285" s="9"/>
      <c r="H285" s="9"/>
      <c r="I285" s="9"/>
      <c r="J285" s="8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11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68"/>
      <c r="AH285" s="68"/>
      <c r="AI285" s="68"/>
      <c r="AJ285" s="68"/>
      <c r="AK285" s="68"/>
      <c r="AL285" s="68"/>
      <c r="AM285" s="68"/>
      <c r="AN285" s="68"/>
      <c r="AO285" s="68"/>
      <c r="AP285" s="68"/>
      <c r="AQ285" s="68"/>
      <c r="AR285" s="68"/>
      <c r="AS285" s="68"/>
      <c r="AT285" s="68"/>
      <c r="AU285" s="68"/>
      <c r="AV285" s="68"/>
    </row>
    <row r="286" spans="1:48" ht="12.75" customHeight="1">
      <c r="A286" s="9"/>
      <c r="B286" s="9"/>
      <c r="C286" s="9"/>
      <c r="D286" s="9"/>
      <c r="E286" s="9"/>
      <c r="F286" s="9"/>
      <c r="G286" s="9"/>
      <c r="H286" s="9"/>
      <c r="I286" s="9"/>
      <c r="J286" s="8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11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68"/>
      <c r="AH286" s="68"/>
      <c r="AI286" s="68"/>
      <c r="AJ286" s="68"/>
      <c r="AK286" s="68"/>
      <c r="AL286" s="68"/>
      <c r="AM286" s="68"/>
      <c r="AN286" s="68"/>
      <c r="AO286" s="68"/>
      <c r="AP286" s="68"/>
      <c r="AQ286" s="68"/>
      <c r="AR286" s="68"/>
      <c r="AS286" s="68"/>
      <c r="AT286" s="68"/>
      <c r="AU286" s="68"/>
      <c r="AV286" s="68"/>
    </row>
    <row r="287" spans="1:48" ht="12.75" customHeight="1">
      <c r="A287" s="9"/>
      <c r="B287" s="9"/>
      <c r="C287" s="9"/>
      <c r="D287" s="9"/>
      <c r="E287" s="9"/>
      <c r="F287" s="9"/>
      <c r="G287" s="9"/>
      <c r="H287" s="9"/>
      <c r="I287" s="9"/>
      <c r="J287" s="8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11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68"/>
      <c r="AH287" s="68"/>
      <c r="AI287" s="68"/>
      <c r="AJ287" s="68"/>
      <c r="AK287" s="68"/>
      <c r="AL287" s="68"/>
      <c r="AM287" s="68"/>
      <c r="AN287" s="68"/>
      <c r="AO287" s="68"/>
      <c r="AP287" s="68"/>
      <c r="AQ287" s="68"/>
      <c r="AR287" s="68"/>
      <c r="AS287" s="68"/>
      <c r="AT287" s="68"/>
      <c r="AU287" s="68"/>
      <c r="AV287" s="68"/>
    </row>
    <row r="288" spans="1:48" ht="12.75" customHeight="1">
      <c r="A288" s="9"/>
      <c r="B288" s="9"/>
      <c r="C288" s="9"/>
      <c r="D288" s="9"/>
      <c r="E288" s="9"/>
      <c r="F288" s="9"/>
      <c r="G288" s="9"/>
      <c r="H288" s="9"/>
      <c r="I288" s="9"/>
      <c r="J288" s="8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11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68"/>
      <c r="AH288" s="68"/>
      <c r="AI288" s="68"/>
      <c r="AJ288" s="68"/>
      <c r="AK288" s="68"/>
      <c r="AL288" s="68"/>
      <c r="AM288" s="68"/>
      <c r="AN288" s="68"/>
      <c r="AO288" s="68"/>
      <c r="AP288" s="68"/>
      <c r="AQ288" s="68"/>
      <c r="AR288" s="68"/>
      <c r="AS288" s="68"/>
      <c r="AT288" s="68"/>
      <c r="AU288" s="68"/>
      <c r="AV288" s="68"/>
    </row>
    <row r="289" spans="1:48" ht="12.75" customHeight="1">
      <c r="A289" s="9"/>
      <c r="B289" s="9"/>
      <c r="C289" s="9"/>
      <c r="D289" s="9"/>
      <c r="E289" s="9"/>
      <c r="F289" s="9"/>
      <c r="G289" s="9"/>
      <c r="H289" s="9"/>
      <c r="I289" s="9"/>
      <c r="J289" s="8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11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68"/>
      <c r="AH289" s="68"/>
      <c r="AI289" s="68"/>
      <c r="AJ289" s="68"/>
      <c r="AK289" s="68"/>
      <c r="AL289" s="68"/>
      <c r="AM289" s="68"/>
      <c r="AN289" s="68"/>
      <c r="AO289" s="68"/>
      <c r="AP289" s="68"/>
      <c r="AQ289" s="68"/>
      <c r="AR289" s="68"/>
      <c r="AS289" s="68"/>
      <c r="AT289" s="68"/>
      <c r="AU289" s="68"/>
      <c r="AV289" s="68"/>
    </row>
    <row r="290" spans="1:48" ht="12.75" customHeight="1">
      <c r="A290" s="9"/>
      <c r="B290" s="9"/>
      <c r="C290" s="9"/>
      <c r="D290" s="9"/>
      <c r="E290" s="9"/>
      <c r="F290" s="9"/>
      <c r="G290" s="9"/>
      <c r="H290" s="9"/>
      <c r="I290" s="9"/>
      <c r="J290" s="8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11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68"/>
      <c r="AH290" s="68"/>
      <c r="AI290" s="68"/>
      <c r="AJ290" s="68"/>
      <c r="AK290" s="68"/>
      <c r="AL290" s="68"/>
      <c r="AM290" s="68"/>
      <c r="AN290" s="68"/>
      <c r="AO290" s="68"/>
      <c r="AP290" s="68"/>
      <c r="AQ290" s="68"/>
      <c r="AR290" s="68"/>
      <c r="AS290" s="68"/>
      <c r="AT290" s="68"/>
      <c r="AU290" s="68"/>
      <c r="AV290" s="68"/>
    </row>
    <row r="291" spans="1:48" ht="12.75" customHeight="1">
      <c r="A291" s="9"/>
      <c r="B291" s="9"/>
      <c r="C291" s="9"/>
      <c r="D291" s="9"/>
      <c r="E291" s="9"/>
      <c r="F291" s="9"/>
      <c r="G291" s="9"/>
      <c r="H291" s="9"/>
      <c r="I291" s="9"/>
      <c r="J291" s="8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11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68"/>
      <c r="AH291" s="68"/>
      <c r="AI291" s="68"/>
      <c r="AJ291" s="68"/>
      <c r="AK291" s="68"/>
      <c r="AL291" s="68"/>
      <c r="AM291" s="68"/>
      <c r="AN291" s="68"/>
      <c r="AO291" s="68"/>
      <c r="AP291" s="68"/>
      <c r="AQ291" s="68"/>
      <c r="AR291" s="68"/>
      <c r="AS291" s="68"/>
      <c r="AT291" s="68"/>
      <c r="AU291" s="68"/>
      <c r="AV291" s="68"/>
    </row>
    <row r="292" spans="1:48" ht="12.75" customHeight="1">
      <c r="A292" s="9"/>
      <c r="B292" s="9"/>
      <c r="C292" s="9"/>
      <c r="D292" s="9"/>
      <c r="E292" s="9"/>
      <c r="F292" s="9"/>
      <c r="G292" s="9"/>
      <c r="H292" s="9"/>
      <c r="I292" s="9"/>
      <c r="J292" s="8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11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68"/>
      <c r="AH292" s="68"/>
      <c r="AI292" s="68"/>
      <c r="AJ292" s="68"/>
      <c r="AK292" s="68"/>
      <c r="AL292" s="68"/>
      <c r="AM292" s="68"/>
      <c r="AN292" s="68"/>
      <c r="AO292" s="68"/>
      <c r="AP292" s="68"/>
      <c r="AQ292" s="68"/>
      <c r="AR292" s="68"/>
      <c r="AS292" s="68"/>
      <c r="AT292" s="68"/>
      <c r="AU292" s="68"/>
      <c r="AV292" s="68"/>
    </row>
    <row r="293" spans="1:48" ht="12.75" customHeight="1">
      <c r="A293" s="9"/>
      <c r="B293" s="9"/>
      <c r="C293" s="9"/>
      <c r="D293" s="9"/>
      <c r="E293" s="9"/>
      <c r="F293" s="9"/>
      <c r="G293" s="9"/>
      <c r="H293" s="9"/>
      <c r="I293" s="9"/>
      <c r="J293" s="8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11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68"/>
      <c r="AH293" s="68"/>
      <c r="AI293" s="68"/>
      <c r="AJ293" s="68"/>
      <c r="AK293" s="68"/>
      <c r="AL293" s="68"/>
      <c r="AM293" s="68"/>
      <c r="AN293" s="68"/>
      <c r="AO293" s="68"/>
      <c r="AP293" s="68"/>
      <c r="AQ293" s="68"/>
      <c r="AR293" s="68"/>
      <c r="AS293" s="68"/>
      <c r="AT293" s="68"/>
      <c r="AU293" s="68"/>
      <c r="AV293" s="68"/>
    </row>
    <row r="294" spans="1:48" ht="12.75" customHeight="1">
      <c r="A294" s="9"/>
      <c r="B294" s="9"/>
      <c r="C294" s="9"/>
      <c r="D294" s="9"/>
      <c r="E294" s="9"/>
      <c r="F294" s="9"/>
      <c r="G294" s="9"/>
      <c r="H294" s="9"/>
      <c r="I294" s="9"/>
      <c r="J294" s="8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11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68"/>
      <c r="AH294" s="68"/>
      <c r="AI294" s="68"/>
      <c r="AJ294" s="68"/>
      <c r="AK294" s="68"/>
      <c r="AL294" s="68"/>
      <c r="AM294" s="68"/>
      <c r="AN294" s="68"/>
      <c r="AO294" s="68"/>
      <c r="AP294" s="68"/>
      <c r="AQ294" s="68"/>
      <c r="AR294" s="68"/>
      <c r="AS294" s="68"/>
      <c r="AT294" s="68"/>
      <c r="AU294" s="68"/>
      <c r="AV294" s="68"/>
    </row>
    <row r="295" spans="1:48" ht="12.75" customHeight="1">
      <c r="A295" s="9"/>
      <c r="B295" s="9"/>
      <c r="C295" s="9"/>
      <c r="D295" s="9"/>
      <c r="E295" s="9"/>
      <c r="F295" s="9"/>
      <c r="G295" s="9"/>
      <c r="H295" s="9"/>
      <c r="I295" s="9"/>
      <c r="J295" s="8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11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68"/>
      <c r="AH295" s="68"/>
      <c r="AI295" s="68"/>
      <c r="AJ295" s="68"/>
      <c r="AK295" s="68"/>
      <c r="AL295" s="68"/>
      <c r="AM295" s="68"/>
      <c r="AN295" s="68"/>
      <c r="AO295" s="68"/>
      <c r="AP295" s="68"/>
      <c r="AQ295" s="68"/>
      <c r="AR295" s="68"/>
      <c r="AS295" s="68"/>
      <c r="AT295" s="68"/>
      <c r="AU295" s="68"/>
      <c r="AV295" s="68"/>
    </row>
    <row r="296" spans="1:48" ht="12.75" customHeight="1">
      <c r="A296" s="9"/>
      <c r="B296" s="9"/>
      <c r="C296" s="9"/>
      <c r="D296" s="9"/>
      <c r="E296" s="9"/>
      <c r="F296" s="9"/>
      <c r="G296" s="9"/>
      <c r="H296" s="9"/>
      <c r="I296" s="9"/>
      <c r="J296" s="8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11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68"/>
      <c r="AH296" s="68"/>
      <c r="AI296" s="68"/>
      <c r="AJ296" s="68"/>
      <c r="AK296" s="68"/>
      <c r="AL296" s="68"/>
      <c r="AM296" s="68"/>
      <c r="AN296" s="68"/>
      <c r="AO296" s="68"/>
      <c r="AP296" s="68"/>
      <c r="AQ296" s="68"/>
      <c r="AR296" s="68"/>
      <c r="AS296" s="68"/>
      <c r="AT296" s="68"/>
      <c r="AU296" s="68"/>
      <c r="AV296" s="68"/>
    </row>
    <row r="297" spans="1:48" ht="12.75" customHeight="1">
      <c r="A297" s="9"/>
      <c r="B297" s="9"/>
      <c r="C297" s="9"/>
      <c r="D297" s="9"/>
      <c r="E297" s="9"/>
      <c r="F297" s="9"/>
      <c r="G297" s="9"/>
      <c r="H297" s="9"/>
      <c r="I297" s="9"/>
      <c r="J297" s="8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11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68"/>
      <c r="AH297" s="68"/>
      <c r="AI297" s="68"/>
      <c r="AJ297" s="68"/>
      <c r="AK297" s="68"/>
      <c r="AL297" s="68"/>
      <c r="AM297" s="68"/>
      <c r="AN297" s="68"/>
      <c r="AO297" s="68"/>
      <c r="AP297" s="68"/>
      <c r="AQ297" s="68"/>
      <c r="AR297" s="68"/>
      <c r="AS297" s="68"/>
      <c r="AT297" s="68"/>
      <c r="AU297" s="68"/>
      <c r="AV297" s="68"/>
    </row>
    <row r="298" spans="1:48" ht="12.75" customHeight="1">
      <c r="A298" s="9"/>
      <c r="B298" s="9"/>
      <c r="C298" s="9"/>
      <c r="D298" s="9"/>
      <c r="E298" s="9"/>
      <c r="F298" s="9"/>
      <c r="G298" s="9"/>
      <c r="H298" s="9"/>
      <c r="I298" s="9"/>
      <c r="J298" s="8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11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68"/>
      <c r="AH298" s="68"/>
      <c r="AI298" s="68"/>
      <c r="AJ298" s="68"/>
      <c r="AK298" s="68"/>
      <c r="AL298" s="68"/>
      <c r="AM298" s="68"/>
      <c r="AN298" s="68"/>
      <c r="AO298" s="68"/>
      <c r="AP298" s="68"/>
      <c r="AQ298" s="68"/>
      <c r="AR298" s="68"/>
      <c r="AS298" s="68"/>
      <c r="AT298" s="68"/>
      <c r="AU298" s="68"/>
      <c r="AV298" s="68"/>
    </row>
    <row r="299" spans="1:48" ht="12.75" customHeight="1">
      <c r="A299" s="9"/>
      <c r="B299" s="9"/>
      <c r="C299" s="9"/>
      <c r="D299" s="9"/>
      <c r="E299" s="9"/>
      <c r="F299" s="9"/>
      <c r="G299" s="9"/>
      <c r="H299" s="9"/>
      <c r="I299" s="9"/>
      <c r="J299" s="8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11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68"/>
      <c r="AH299" s="68"/>
      <c r="AI299" s="68"/>
      <c r="AJ299" s="68"/>
      <c r="AK299" s="68"/>
      <c r="AL299" s="68"/>
      <c r="AM299" s="68"/>
      <c r="AN299" s="68"/>
      <c r="AO299" s="68"/>
      <c r="AP299" s="68"/>
      <c r="AQ299" s="68"/>
      <c r="AR299" s="68"/>
      <c r="AS299" s="68"/>
      <c r="AT299" s="68"/>
      <c r="AU299" s="68"/>
      <c r="AV299" s="68"/>
    </row>
    <row r="300" spans="1:48" ht="12.75" customHeight="1">
      <c r="A300" s="9"/>
      <c r="B300" s="9"/>
      <c r="C300" s="9"/>
      <c r="D300" s="9"/>
      <c r="E300" s="9"/>
      <c r="F300" s="9"/>
      <c r="G300" s="9"/>
      <c r="H300" s="9"/>
      <c r="I300" s="9"/>
      <c r="J300" s="8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11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68"/>
      <c r="AH300" s="68"/>
      <c r="AI300" s="68"/>
      <c r="AJ300" s="68"/>
      <c r="AK300" s="68"/>
      <c r="AL300" s="68"/>
      <c r="AM300" s="68"/>
      <c r="AN300" s="68"/>
      <c r="AO300" s="68"/>
      <c r="AP300" s="68"/>
      <c r="AQ300" s="68"/>
      <c r="AR300" s="68"/>
      <c r="AS300" s="68"/>
      <c r="AT300" s="68"/>
      <c r="AU300" s="68"/>
      <c r="AV300" s="68"/>
    </row>
    <row r="301" spans="1:48" ht="12.75" customHeight="1">
      <c r="A301" s="9"/>
      <c r="B301" s="9"/>
      <c r="C301" s="9"/>
      <c r="D301" s="9"/>
      <c r="E301" s="9"/>
      <c r="F301" s="9"/>
      <c r="G301" s="9"/>
      <c r="H301" s="9"/>
      <c r="I301" s="9"/>
      <c r="J301" s="8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11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68"/>
      <c r="AH301" s="68"/>
      <c r="AI301" s="68"/>
      <c r="AJ301" s="68"/>
      <c r="AK301" s="68"/>
      <c r="AL301" s="68"/>
      <c r="AM301" s="68"/>
      <c r="AN301" s="68"/>
      <c r="AO301" s="68"/>
      <c r="AP301" s="68"/>
      <c r="AQ301" s="68"/>
      <c r="AR301" s="68"/>
      <c r="AS301" s="68"/>
      <c r="AT301" s="68"/>
      <c r="AU301" s="68"/>
      <c r="AV301" s="68"/>
    </row>
    <row r="302" spans="1:48" ht="12.75" customHeight="1">
      <c r="A302" s="9"/>
      <c r="B302" s="9"/>
      <c r="C302" s="9"/>
      <c r="D302" s="9"/>
      <c r="E302" s="9"/>
      <c r="F302" s="9"/>
      <c r="G302" s="9"/>
      <c r="H302" s="9"/>
      <c r="I302" s="9"/>
      <c r="J302" s="8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11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68"/>
      <c r="AH302" s="68"/>
      <c r="AI302" s="68"/>
      <c r="AJ302" s="68"/>
      <c r="AK302" s="68"/>
      <c r="AL302" s="68"/>
      <c r="AM302" s="68"/>
      <c r="AN302" s="68"/>
      <c r="AO302" s="68"/>
      <c r="AP302" s="68"/>
      <c r="AQ302" s="68"/>
      <c r="AR302" s="68"/>
      <c r="AS302" s="68"/>
      <c r="AT302" s="68"/>
      <c r="AU302" s="68"/>
      <c r="AV302" s="68"/>
    </row>
    <row r="303" spans="1:48" ht="12.75" customHeight="1">
      <c r="A303" s="9"/>
      <c r="B303" s="9"/>
      <c r="C303" s="9"/>
      <c r="D303" s="9"/>
      <c r="E303" s="9"/>
      <c r="F303" s="9"/>
      <c r="G303" s="9"/>
      <c r="H303" s="9"/>
      <c r="I303" s="9"/>
      <c r="J303" s="8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11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68"/>
      <c r="AH303" s="68"/>
      <c r="AI303" s="68"/>
      <c r="AJ303" s="68"/>
      <c r="AK303" s="68"/>
      <c r="AL303" s="68"/>
      <c r="AM303" s="68"/>
      <c r="AN303" s="68"/>
      <c r="AO303" s="68"/>
      <c r="AP303" s="68"/>
      <c r="AQ303" s="68"/>
      <c r="AR303" s="68"/>
      <c r="AS303" s="68"/>
      <c r="AT303" s="68"/>
      <c r="AU303" s="68"/>
      <c r="AV303" s="68"/>
    </row>
    <row r="304" spans="1:48" ht="12.75" customHeight="1">
      <c r="A304" s="9"/>
      <c r="B304" s="9"/>
      <c r="C304" s="9"/>
      <c r="D304" s="9"/>
      <c r="E304" s="9"/>
      <c r="F304" s="9"/>
      <c r="G304" s="9"/>
      <c r="H304" s="9"/>
      <c r="I304" s="9"/>
      <c r="J304" s="8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11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68"/>
      <c r="AH304" s="68"/>
      <c r="AI304" s="68"/>
      <c r="AJ304" s="68"/>
      <c r="AK304" s="68"/>
      <c r="AL304" s="68"/>
      <c r="AM304" s="68"/>
      <c r="AN304" s="68"/>
      <c r="AO304" s="68"/>
      <c r="AP304" s="68"/>
      <c r="AQ304" s="68"/>
      <c r="AR304" s="68"/>
      <c r="AS304" s="68"/>
      <c r="AT304" s="68"/>
      <c r="AU304" s="68"/>
      <c r="AV304" s="68"/>
    </row>
    <row r="305" spans="1:48" ht="12.75" customHeight="1">
      <c r="A305" s="9"/>
      <c r="B305" s="9"/>
      <c r="C305" s="9"/>
      <c r="D305" s="9"/>
      <c r="E305" s="9"/>
      <c r="F305" s="9"/>
      <c r="G305" s="9"/>
      <c r="H305" s="9"/>
      <c r="I305" s="9"/>
      <c r="J305" s="8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11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68"/>
      <c r="AH305" s="68"/>
      <c r="AI305" s="68"/>
      <c r="AJ305" s="68"/>
      <c r="AK305" s="68"/>
      <c r="AL305" s="68"/>
      <c r="AM305" s="68"/>
      <c r="AN305" s="68"/>
      <c r="AO305" s="68"/>
      <c r="AP305" s="68"/>
      <c r="AQ305" s="68"/>
      <c r="AR305" s="68"/>
      <c r="AS305" s="68"/>
      <c r="AT305" s="68"/>
      <c r="AU305" s="68"/>
      <c r="AV305" s="68"/>
    </row>
    <row r="306" spans="1:48" ht="12.75" customHeight="1">
      <c r="A306" s="9"/>
      <c r="B306" s="9"/>
      <c r="C306" s="9"/>
      <c r="D306" s="9"/>
      <c r="E306" s="9"/>
      <c r="F306" s="9"/>
      <c r="G306" s="9"/>
      <c r="H306" s="9"/>
      <c r="I306" s="9"/>
      <c r="J306" s="8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11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68"/>
      <c r="AH306" s="68"/>
      <c r="AI306" s="68"/>
      <c r="AJ306" s="68"/>
      <c r="AK306" s="68"/>
      <c r="AL306" s="68"/>
      <c r="AM306" s="68"/>
      <c r="AN306" s="68"/>
      <c r="AO306" s="68"/>
      <c r="AP306" s="68"/>
      <c r="AQ306" s="68"/>
      <c r="AR306" s="68"/>
      <c r="AS306" s="68"/>
      <c r="AT306" s="68"/>
      <c r="AU306" s="68"/>
      <c r="AV306" s="68"/>
    </row>
    <row r="307" spans="1:48" ht="12.75" customHeight="1">
      <c r="A307" s="9"/>
      <c r="B307" s="9"/>
      <c r="C307" s="9"/>
      <c r="D307" s="9"/>
      <c r="E307" s="9"/>
      <c r="F307" s="9"/>
      <c r="G307" s="9"/>
      <c r="H307" s="9"/>
      <c r="I307" s="9"/>
      <c r="J307" s="8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11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68"/>
      <c r="AH307" s="68"/>
      <c r="AI307" s="68"/>
      <c r="AJ307" s="68"/>
      <c r="AK307" s="68"/>
      <c r="AL307" s="68"/>
      <c r="AM307" s="68"/>
      <c r="AN307" s="68"/>
      <c r="AO307" s="68"/>
      <c r="AP307" s="68"/>
      <c r="AQ307" s="68"/>
      <c r="AR307" s="68"/>
      <c r="AS307" s="68"/>
      <c r="AT307" s="68"/>
      <c r="AU307" s="68"/>
      <c r="AV307" s="68"/>
    </row>
    <row r="308" spans="1:48" ht="12.75" customHeight="1">
      <c r="A308" s="9"/>
      <c r="B308" s="9"/>
      <c r="C308" s="9"/>
      <c r="D308" s="9"/>
      <c r="E308" s="9"/>
      <c r="F308" s="9"/>
      <c r="G308" s="9"/>
      <c r="H308" s="9"/>
      <c r="I308" s="9"/>
      <c r="J308" s="8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11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68"/>
      <c r="AH308" s="68"/>
      <c r="AI308" s="68"/>
      <c r="AJ308" s="68"/>
      <c r="AK308" s="68"/>
      <c r="AL308" s="68"/>
      <c r="AM308" s="68"/>
      <c r="AN308" s="68"/>
      <c r="AO308" s="68"/>
      <c r="AP308" s="68"/>
      <c r="AQ308" s="68"/>
      <c r="AR308" s="68"/>
      <c r="AS308" s="68"/>
      <c r="AT308" s="68"/>
      <c r="AU308" s="68"/>
      <c r="AV308" s="68"/>
    </row>
    <row r="309" spans="1:48" ht="12.75" customHeight="1">
      <c r="A309" s="9"/>
      <c r="B309" s="9"/>
      <c r="C309" s="9"/>
      <c r="D309" s="9"/>
      <c r="E309" s="9"/>
      <c r="F309" s="9"/>
      <c r="G309" s="9"/>
      <c r="H309" s="9"/>
      <c r="I309" s="9"/>
      <c r="J309" s="8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11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68"/>
      <c r="AH309" s="68"/>
      <c r="AI309" s="68"/>
      <c r="AJ309" s="68"/>
      <c r="AK309" s="68"/>
      <c r="AL309" s="68"/>
      <c r="AM309" s="68"/>
      <c r="AN309" s="68"/>
      <c r="AO309" s="68"/>
      <c r="AP309" s="68"/>
      <c r="AQ309" s="68"/>
      <c r="AR309" s="68"/>
      <c r="AS309" s="68"/>
      <c r="AT309" s="68"/>
      <c r="AU309" s="68"/>
      <c r="AV309" s="68"/>
    </row>
    <row r="310" spans="1:48" ht="12.75" customHeight="1">
      <c r="A310" s="9"/>
      <c r="B310" s="9"/>
      <c r="C310" s="9"/>
      <c r="D310" s="9"/>
      <c r="E310" s="9"/>
      <c r="F310" s="9"/>
      <c r="G310" s="9"/>
      <c r="H310" s="9"/>
      <c r="I310" s="9"/>
      <c r="J310" s="8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11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68"/>
      <c r="AH310" s="68"/>
      <c r="AI310" s="68"/>
      <c r="AJ310" s="68"/>
      <c r="AK310" s="68"/>
      <c r="AL310" s="68"/>
      <c r="AM310" s="68"/>
      <c r="AN310" s="68"/>
      <c r="AO310" s="68"/>
      <c r="AP310" s="68"/>
      <c r="AQ310" s="68"/>
      <c r="AR310" s="68"/>
      <c r="AS310" s="68"/>
      <c r="AT310" s="68"/>
      <c r="AU310" s="68"/>
      <c r="AV310" s="68"/>
    </row>
    <row r="311" spans="1:48" ht="12.75" customHeight="1">
      <c r="A311" s="9"/>
      <c r="B311" s="9"/>
      <c r="C311" s="9"/>
      <c r="D311" s="9"/>
      <c r="E311" s="9"/>
      <c r="F311" s="9"/>
      <c r="G311" s="9"/>
      <c r="H311" s="9"/>
      <c r="I311" s="9"/>
      <c r="J311" s="8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11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68"/>
      <c r="AH311" s="68"/>
      <c r="AI311" s="68"/>
      <c r="AJ311" s="68"/>
      <c r="AK311" s="68"/>
      <c r="AL311" s="68"/>
      <c r="AM311" s="68"/>
      <c r="AN311" s="68"/>
      <c r="AO311" s="68"/>
      <c r="AP311" s="68"/>
      <c r="AQ311" s="68"/>
      <c r="AR311" s="68"/>
      <c r="AS311" s="68"/>
      <c r="AT311" s="68"/>
      <c r="AU311" s="68"/>
      <c r="AV311" s="68"/>
    </row>
    <row r="312" spans="1:48" ht="12.75" customHeight="1">
      <c r="A312" s="9"/>
      <c r="B312" s="9"/>
      <c r="C312" s="9"/>
      <c r="D312" s="9"/>
      <c r="E312" s="9"/>
      <c r="F312" s="9"/>
      <c r="G312" s="9"/>
      <c r="H312" s="9"/>
      <c r="I312" s="9"/>
      <c r="J312" s="8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11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68"/>
      <c r="AH312" s="68"/>
      <c r="AI312" s="68"/>
      <c r="AJ312" s="68"/>
      <c r="AK312" s="68"/>
      <c r="AL312" s="68"/>
      <c r="AM312" s="68"/>
      <c r="AN312" s="68"/>
      <c r="AO312" s="68"/>
      <c r="AP312" s="68"/>
      <c r="AQ312" s="68"/>
      <c r="AR312" s="68"/>
      <c r="AS312" s="68"/>
      <c r="AT312" s="68"/>
      <c r="AU312" s="68"/>
      <c r="AV312" s="68"/>
    </row>
    <row r="313" spans="1:48" ht="12.75" customHeight="1">
      <c r="A313" s="9"/>
      <c r="B313" s="9"/>
      <c r="C313" s="9"/>
      <c r="D313" s="9"/>
      <c r="E313" s="9"/>
      <c r="F313" s="9"/>
      <c r="G313" s="9"/>
      <c r="H313" s="9"/>
      <c r="I313" s="9"/>
      <c r="J313" s="8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11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68"/>
      <c r="AH313" s="68"/>
      <c r="AI313" s="68"/>
      <c r="AJ313" s="68"/>
      <c r="AK313" s="68"/>
      <c r="AL313" s="68"/>
      <c r="AM313" s="68"/>
      <c r="AN313" s="68"/>
      <c r="AO313" s="68"/>
      <c r="AP313" s="68"/>
      <c r="AQ313" s="68"/>
      <c r="AR313" s="68"/>
      <c r="AS313" s="68"/>
      <c r="AT313" s="68"/>
      <c r="AU313" s="68"/>
      <c r="AV313" s="68"/>
    </row>
    <row r="314" spans="1:48" ht="12.75" customHeight="1">
      <c r="A314" s="9"/>
      <c r="B314" s="9"/>
      <c r="C314" s="9"/>
      <c r="D314" s="9"/>
      <c r="E314" s="9"/>
      <c r="F314" s="9"/>
      <c r="G314" s="9"/>
      <c r="H314" s="9"/>
      <c r="I314" s="9"/>
      <c r="J314" s="8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11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68"/>
      <c r="AH314" s="68"/>
      <c r="AI314" s="68"/>
      <c r="AJ314" s="68"/>
      <c r="AK314" s="68"/>
      <c r="AL314" s="68"/>
      <c r="AM314" s="68"/>
      <c r="AN314" s="68"/>
      <c r="AO314" s="68"/>
      <c r="AP314" s="68"/>
      <c r="AQ314" s="68"/>
      <c r="AR314" s="68"/>
      <c r="AS314" s="68"/>
      <c r="AT314" s="68"/>
      <c r="AU314" s="68"/>
      <c r="AV314" s="68"/>
    </row>
    <row r="315" spans="1:48" ht="12.75" customHeight="1">
      <c r="A315" s="9"/>
      <c r="B315" s="9"/>
      <c r="C315" s="9"/>
      <c r="D315" s="9"/>
      <c r="E315" s="9"/>
      <c r="F315" s="9"/>
      <c r="G315" s="9"/>
      <c r="H315" s="9"/>
      <c r="I315" s="9"/>
      <c r="J315" s="8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11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68"/>
      <c r="AH315" s="68"/>
      <c r="AI315" s="68"/>
      <c r="AJ315" s="68"/>
      <c r="AK315" s="68"/>
      <c r="AL315" s="68"/>
      <c r="AM315" s="68"/>
      <c r="AN315" s="68"/>
      <c r="AO315" s="68"/>
      <c r="AP315" s="68"/>
      <c r="AQ315" s="68"/>
      <c r="AR315" s="68"/>
      <c r="AS315" s="68"/>
      <c r="AT315" s="68"/>
      <c r="AU315" s="68"/>
      <c r="AV315" s="68"/>
    </row>
    <row r="316" spans="1:48" ht="12.75" customHeight="1">
      <c r="A316" s="9"/>
      <c r="B316" s="9"/>
      <c r="C316" s="9"/>
      <c r="D316" s="9"/>
      <c r="E316" s="9"/>
      <c r="F316" s="9"/>
      <c r="G316" s="9"/>
      <c r="H316" s="9"/>
      <c r="I316" s="9"/>
      <c r="J316" s="8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11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68"/>
      <c r="AH316" s="68"/>
      <c r="AI316" s="68"/>
      <c r="AJ316" s="68"/>
      <c r="AK316" s="68"/>
      <c r="AL316" s="68"/>
      <c r="AM316" s="68"/>
      <c r="AN316" s="68"/>
      <c r="AO316" s="68"/>
      <c r="AP316" s="68"/>
      <c r="AQ316" s="68"/>
      <c r="AR316" s="68"/>
      <c r="AS316" s="68"/>
      <c r="AT316" s="68"/>
      <c r="AU316" s="68"/>
      <c r="AV316" s="68"/>
    </row>
    <row r="317" spans="1:48" ht="12.75" customHeight="1">
      <c r="A317" s="9"/>
      <c r="B317" s="9"/>
      <c r="C317" s="9"/>
      <c r="D317" s="9"/>
      <c r="E317" s="9"/>
      <c r="F317" s="9"/>
      <c r="G317" s="9"/>
      <c r="H317" s="9"/>
      <c r="I317" s="9"/>
      <c r="J317" s="8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11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68"/>
      <c r="AH317" s="68"/>
      <c r="AI317" s="68"/>
      <c r="AJ317" s="68"/>
      <c r="AK317" s="68"/>
      <c r="AL317" s="68"/>
      <c r="AM317" s="68"/>
      <c r="AN317" s="68"/>
      <c r="AO317" s="68"/>
      <c r="AP317" s="68"/>
      <c r="AQ317" s="68"/>
      <c r="AR317" s="68"/>
      <c r="AS317" s="68"/>
      <c r="AT317" s="68"/>
      <c r="AU317" s="68"/>
      <c r="AV317" s="68"/>
    </row>
    <row r="318" spans="1:48" ht="12.75" customHeight="1">
      <c r="A318" s="9"/>
      <c r="B318" s="9"/>
      <c r="C318" s="9"/>
      <c r="D318" s="9"/>
      <c r="E318" s="9"/>
      <c r="F318" s="9"/>
      <c r="G318" s="9"/>
      <c r="H318" s="9"/>
      <c r="I318" s="9"/>
      <c r="J318" s="8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11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68"/>
      <c r="AH318" s="68"/>
      <c r="AI318" s="68"/>
      <c r="AJ318" s="68"/>
      <c r="AK318" s="68"/>
      <c r="AL318" s="68"/>
      <c r="AM318" s="68"/>
      <c r="AN318" s="68"/>
      <c r="AO318" s="68"/>
      <c r="AP318" s="68"/>
      <c r="AQ318" s="68"/>
      <c r="AR318" s="68"/>
      <c r="AS318" s="68"/>
      <c r="AT318" s="68"/>
      <c r="AU318" s="68"/>
      <c r="AV318" s="68"/>
    </row>
    <row r="319" spans="1:48" ht="12.75" customHeight="1">
      <c r="A319" s="9"/>
      <c r="B319" s="9"/>
      <c r="C319" s="9"/>
      <c r="D319" s="9"/>
      <c r="E319" s="9"/>
      <c r="F319" s="9"/>
      <c r="G319" s="9"/>
      <c r="H319" s="9"/>
      <c r="I319" s="9"/>
      <c r="J319" s="8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11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68"/>
      <c r="AH319" s="68"/>
      <c r="AI319" s="68"/>
      <c r="AJ319" s="68"/>
      <c r="AK319" s="68"/>
      <c r="AL319" s="68"/>
      <c r="AM319" s="68"/>
      <c r="AN319" s="68"/>
      <c r="AO319" s="68"/>
      <c r="AP319" s="68"/>
      <c r="AQ319" s="68"/>
      <c r="AR319" s="68"/>
      <c r="AS319" s="68"/>
      <c r="AT319" s="68"/>
      <c r="AU319" s="68"/>
      <c r="AV319" s="68"/>
    </row>
    <row r="320" spans="1:48" ht="12.75" customHeight="1">
      <c r="A320" s="9"/>
      <c r="B320" s="9"/>
      <c r="C320" s="9"/>
      <c r="D320" s="9"/>
      <c r="E320" s="9"/>
      <c r="F320" s="9"/>
      <c r="G320" s="9"/>
      <c r="H320" s="9"/>
      <c r="I320" s="9"/>
      <c r="J320" s="8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11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68"/>
      <c r="AH320" s="68"/>
      <c r="AI320" s="68"/>
      <c r="AJ320" s="68"/>
      <c r="AK320" s="68"/>
      <c r="AL320" s="68"/>
      <c r="AM320" s="68"/>
      <c r="AN320" s="68"/>
      <c r="AO320" s="68"/>
      <c r="AP320" s="68"/>
      <c r="AQ320" s="68"/>
      <c r="AR320" s="68"/>
      <c r="AS320" s="68"/>
      <c r="AT320" s="68"/>
      <c r="AU320" s="68"/>
      <c r="AV320" s="68"/>
    </row>
    <row r="321" spans="1:48" ht="12.75" customHeight="1">
      <c r="A321" s="9"/>
      <c r="B321" s="9"/>
      <c r="C321" s="9"/>
      <c r="D321" s="9"/>
      <c r="E321" s="9"/>
      <c r="F321" s="9"/>
      <c r="G321" s="9"/>
      <c r="H321" s="9"/>
      <c r="I321" s="9"/>
      <c r="J321" s="8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11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68"/>
      <c r="AH321" s="68"/>
      <c r="AI321" s="68"/>
      <c r="AJ321" s="68"/>
      <c r="AK321" s="68"/>
      <c r="AL321" s="68"/>
      <c r="AM321" s="68"/>
      <c r="AN321" s="68"/>
      <c r="AO321" s="68"/>
      <c r="AP321" s="68"/>
      <c r="AQ321" s="68"/>
      <c r="AR321" s="68"/>
      <c r="AS321" s="68"/>
      <c r="AT321" s="68"/>
      <c r="AU321" s="68"/>
      <c r="AV321" s="68"/>
    </row>
    <row r="322" spans="1:48" ht="12.75" customHeight="1">
      <c r="A322" s="9"/>
      <c r="B322" s="9"/>
      <c r="C322" s="9"/>
      <c r="D322" s="9"/>
      <c r="E322" s="9"/>
      <c r="F322" s="9"/>
      <c r="G322" s="9"/>
      <c r="H322" s="9"/>
      <c r="I322" s="9"/>
      <c r="J322" s="8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11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68"/>
      <c r="AH322" s="68"/>
      <c r="AI322" s="68"/>
      <c r="AJ322" s="68"/>
      <c r="AK322" s="68"/>
      <c r="AL322" s="68"/>
      <c r="AM322" s="68"/>
      <c r="AN322" s="68"/>
      <c r="AO322" s="68"/>
      <c r="AP322" s="68"/>
      <c r="AQ322" s="68"/>
      <c r="AR322" s="68"/>
      <c r="AS322" s="68"/>
      <c r="AT322" s="68"/>
      <c r="AU322" s="68"/>
      <c r="AV322" s="68"/>
    </row>
    <row r="323" spans="1:48" ht="12.75" customHeight="1">
      <c r="A323" s="9"/>
      <c r="B323" s="9"/>
      <c r="C323" s="9"/>
      <c r="D323" s="9"/>
      <c r="E323" s="9"/>
      <c r="F323" s="9"/>
      <c r="G323" s="9"/>
      <c r="H323" s="9"/>
      <c r="I323" s="9"/>
      <c r="J323" s="8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11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68"/>
      <c r="AH323" s="68"/>
      <c r="AI323" s="68"/>
      <c r="AJ323" s="68"/>
      <c r="AK323" s="68"/>
      <c r="AL323" s="68"/>
      <c r="AM323" s="68"/>
      <c r="AN323" s="68"/>
      <c r="AO323" s="68"/>
      <c r="AP323" s="68"/>
      <c r="AQ323" s="68"/>
      <c r="AR323" s="68"/>
      <c r="AS323" s="68"/>
      <c r="AT323" s="68"/>
      <c r="AU323" s="68"/>
      <c r="AV323" s="68"/>
    </row>
    <row r="324" spans="1:48" ht="12.75" customHeight="1">
      <c r="A324" s="9"/>
      <c r="B324" s="9"/>
      <c r="C324" s="9"/>
      <c r="D324" s="9"/>
      <c r="E324" s="9"/>
      <c r="F324" s="9"/>
      <c r="G324" s="9"/>
      <c r="H324" s="9"/>
      <c r="I324" s="9"/>
      <c r="J324" s="8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11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68"/>
      <c r="AH324" s="68"/>
      <c r="AI324" s="68"/>
      <c r="AJ324" s="68"/>
      <c r="AK324" s="68"/>
      <c r="AL324" s="68"/>
      <c r="AM324" s="68"/>
      <c r="AN324" s="68"/>
      <c r="AO324" s="68"/>
      <c r="AP324" s="68"/>
      <c r="AQ324" s="68"/>
      <c r="AR324" s="68"/>
      <c r="AS324" s="68"/>
      <c r="AT324" s="68"/>
      <c r="AU324" s="68"/>
      <c r="AV324" s="68"/>
    </row>
    <row r="325" spans="1:48" ht="12.75" customHeight="1">
      <c r="A325" s="9"/>
      <c r="B325" s="9"/>
      <c r="C325" s="9"/>
      <c r="D325" s="9"/>
      <c r="E325" s="9"/>
      <c r="F325" s="9"/>
      <c r="G325" s="9"/>
      <c r="H325" s="9"/>
      <c r="I325" s="9"/>
      <c r="J325" s="8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11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68"/>
      <c r="AH325" s="68"/>
      <c r="AI325" s="68"/>
      <c r="AJ325" s="68"/>
      <c r="AK325" s="68"/>
      <c r="AL325" s="68"/>
      <c r="AM325" s="68"/>
      <c r="AN325" s="68"/>
      <c r="AO325" s="68"/>
      <c r="AP325" s="68"/>
      <c r="AQ325" s="68"/>
      <c r="AR325" s="68"/>
      <c r="AS325" s="68"/>
      <c r="AT325" s="68"/>
      <c r="AU325" s="68"/>
      <c r="AV325" s="68"/>
    </row>
    <row r="326" spans="1:48" ht="12.75" customHeight="1">
      <c r="A326" s="9"/>
      <c r="B326" s="9"/>
      <c r="C326" s="9"/>
      <c r="D326" s="9"/>
      <c r="E326" s="9"/>
      <c r="F326" s="9"/>
      <c r="G326" s="9"/>
      <c r="H326" s="9"/>
      <c r="I326" s="9"/>
      <c r="J326" s="8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11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68"/>
      <c r="AH326" s="68"/>
      <c r="AI326" s="68"/>
      <c r="AJ326" s="68"/>
      <c r="AK326" s="68"/>
      <c r="AL326" s="68"/>
      <c r="AM326" s="68"/>
      <c r="AN326" s="68"/>
      <c r="AO326" s="68"/>
      <c r="AP326" s="68"/>
      <c r="AQ326" s="68"/>
      <c r="AR326" s="68"/>
      <c r="AS326" s="68"/>
      <c r="AT326" s="68"/>
      <c r="AU326" s="68"/>
      <c r="AV326" s="68"/>
    </row>
    <row r="327" spans="1:48" ht="12.75" customHeight="1">
      <c r="A327" s="9"/>
      <c r="B327" s="9"/>
      <c r="C327" s="9"/>
      <c r="D327" s="9"/>
      <c r="E327" s="9"/>
      <c r="F327" s="9"/>
      <c r="G327" s="9"/>
      <c r="H327" s="9"/>
      <c r="I327" s="9"/>
      <c r="J327" s="8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11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68"/>
      <c r="AH327" s="68"/>
      <c r="AI327" s="68"/>
      <c r="AJ327" s="68"/>
      <c r="AK327" s="68"/>
      <c r="AL327" s="68"/>
      <c r="AM327" s="68"/>
      <c r="AN327" s="68"/>
      <c r="AO327" s="68"/>
      <c r="AP327" s="68"/>
      <c r="AQ327" s="68"/>
      <c r="AR327" s="68"/>
      <c r="AS327" s="68"/>
      <c r="AT327" s="68"/>
      <c r="AU327" s="68"/>
      <c r="AV327" s="68"/>
    </row>
    <row r="328" spans="1:48" ht="12.75" customHeight="1">
      <c r="A328" s="9"/>
      <c r="B328" s="9"/>
      <c r="C328" s="9"/>
      <c r="D328" s="9"/>
      <c r="E328" s="9"/>
      <c r="F328" s="9"/>
      <c r="G328" s="9"/>
      <c r="H328" s="9"/>
      <c r="I328" s="9"/>
      <c r="J328" s="8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11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68"/>
      <c r="AH328" s="68"/>
      <c r="AI328" s="68"/>
      <c r="AJ328" s="68"/>
      <c r="AK328" s="68"/>
      <c r="AL328" s="68"/>
      <c r="AM328" s="68"/>
      <c r="AN328" s="68"/>
      <c r="AO328" s="68"/>
      <c r="AP328" s="68"/>
      <c r="AQ328" s="68"/>
      <c r="AR328" s="68"/>
      <c r="AS328" s="68"/>
      <c r="AT328" s="68"/>
      <c r="AU328" s="68"/>
      <c r="AV328" s="68"/>
    </row>
    <row r="329" spans="1:48" ht="12.75" customHeight="1">
      <c r="A329" s="9"/>
      <c r="B329" s="9"/>
      <c r="C329" s="9"/>
      <c r="D329" s="9"/>
      <c r="E329" s="9"/>
      <c r="F329" s="9"/>
      <c r="G329" s="9"/>
      <c r="H329" s="9"/>
      <c r="I329" s="9"/>
      <c r="J329" s="8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11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68"/>
      <c r="AH329" s="68"/>
      <c r="AI329" s="68"/>
      <c r="AJ329" s="68"/>
      <c r="AK329" s="68"/>
      <c r="AL329" s="68"/>
      <c r="AM329" s="68"/>
      <c r="AN329" s="68"/>
      <c r="AO329" s="68"/>
      <c r="AP329" s="68"/>
      <c r="AQ329" s="68"/>
      <c r="AR329" s="68"/>
      <c r="AS329" s="68"/>
      <c r="AT329" s="68"/>
      <c r="AU329" s="68"/>
      <c r="AV329" s="68"/>
    </row>
    <row r="330" spans="1:48" ht="12.75" customHeight="1">
      <c r="A330" s="9"/>
      <c r="B330" s="9"/>
      <c r="C330" s="9"/>
      <c r="D330" s="9"/>
      <c r="E330" s="9"/>
      <c r="F330" s="9"/>
      <c r="G330" s="9"/>
      <c r="H330" s="9"/>
      <c r="I330" s="9"/>
      <c r="J330" s="8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11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68"/>
      <c r="AH330" s="68"/>
      <c r="AI330" s="68"/>
      <c r="AJ330" s="68"/>
      <c r="AK330" s="68"/>
      <c r="AL330" s="68"/>
      <c r="AM330" s="68"/>
      <c r="AN330" s="68"/>
      <c r="AO330" s="68"/>
      <c r="AP330" s="68"/>
      <c r="AQ330" s="68"/>
      <c r="AR330" s="68"/>
      <c r="AS330" s="68"/>
      <c r="AT330" s="68"/>
      <c r="AU330" s="68"/>
      <c r="AV330" s="68"/>
    </row>
    <row r="331" spans="1:48" ht="12.75" customHeight="1">
      <c r="A331" s="9"/>
      <c r="B331" s="9"/>
      <c r="C331" s="9"/>
      <c r="D331" s="9"/>
      <c r="E331" s="9"/>
      <c r="F331" s="9"/>
      <c r="G331" s="9"/>
      <c r="H331" s="9"/>
      <c r="I331" s="9"/>
      <c r="J331" s="8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11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68"/>
      <c r="AH331" s="68"/>
      <c r="AI331" s="68"/>
      <c r="AJ331" s="68"/>
      <c r="AK331" s="68"/>
      <c r="AL331" s="68"/>
      <c r="AM331" s="68"/>
      <c r="AN331" s="68"/>
      <c r="AO331" s="68"/>
      <c r="AP331" s="68"/>
      <c r="AQ331" s="68"/>
      <c r="AR331" s="68"/>
      <c r="AS331" s="68"/>
      <c r="AT331" s="68"/>
      <c r="AU331" s="68"/>
      <c r="AV331" s="68"/>
    </row>
    <row r="332" spans="1:48" ht="12.75" customHeight="1">
      <c r="A332" s="9"/>
      <c r="B332" s="9"/>
      <c r="C332" s="9"/>
      <c r="D332" s="9"/>
      <c r="E332" s="9"/>
      <c r="F332" s="9"/>
      <c r="G332" s="9"/>
      <c r="H332" s="9"/>
      <c r="I332" s="9"/>
      <c r="J332" s="8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11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68"/>
      <c r="AH332" s="68"/>
      <c r="AI332" s="68"/>
      <c r="AJ332" s="68"/>
      <c r="AK332" s="68"/>
      <c r="AL332" s="68"/>
      <c r="AM332" s="68"/>
      <c r="AN332" s="68"/>
      <c r="AO332" s="68"/>
      <c r="AP332" s="68"/>
      <c r="AQ332" s="68"/>
      <c r="AR332" s="68"/>
      <c r="AS332" s="68"/>
      <c r="AT332" s="68"/>
      <c r="AU332" s="68"/>
      <c r="AV332" s="68"/>
    </row>
    <row r="333" spans="1:48" ht="12.75" customHeight="1">
      <c r="A333" s="9"/>
      <c r="B333" s="9"/>
      <c r="C333" s="9"/>
      <c r="D333" s="9"/>
      <c r="E333" s="9"/>
      <c r="F333" s="9"/>
      <c r="G333" s="9"/>
      <c r="H333" s="9"/>
      <c r="I333" s="9"/>
      <c r="J333" s="8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11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68"/>
      <c r="AH333" s="68"/>
      <c r="AI333" s="68"/>
      <c r="AJ333" s="68"/>
      <c r="AK333" s="68"/>
      <c r="AL333" s="68"/>
      <c r="AM333" s="68"/>
      <c r="AN333" s="68"/>
      <c r="AO333" s="68"/>
      <c r="AP333" s="68"/>
      <c r="AQ333" s="68"/>
      <c r="AR333" s="68"/>
      <c r="AS333" s="68"/>
      <c r="AT333" s="68"/>
      <c r="AU333" s="68"/>
      <c r="AV333" s="68"/>
    </row>
    <row r="334" spans="1:48" ht="12.75" customHeight="1">
      <c r="A334" s="9"/>
      <c r="B334" s="9"/>
      <c r="C334" s="9"/>
      <c r="D334" s="9"/>
      <c r="E334" s="9"/>
      <c r="F334" s="9"/>
      <c r="G334" s="9"/>
      <c r="H334" s="9"/>
      <c r="I334" s="9"/>
      <c r="J334" s="8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11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68"/>
      <c r="AH334" s="68"/>
      <c r="AI334" s="68"/>
      <c r="AJ334" s="68"/>
      <c r="AK334" s="68"/>
      <c r="AL334" s="68"/>
      <c r="AM334" s="68"/>
      <c r="AN334" s="68"/>
      <c r="AO334" s="68"/>
      <c r="AP334" s="68"/>
      <c r="AQ334" s="68"/>
      <c r="AR334" s="68"/>
      <c r="AS334" s="68"/>
      <c r="AT334" s="68"/>
      <c r="AU334" s="68"/>
      <c r="AV334" s="68"/>
    </row>
    <row r="335" spans="1:48" ht="12.75" customHeight="1">
      <c r="A335" s="9"/>
      <c r="B335" s="9"/>
      <c r="C335" s="9"/>
      <c r="D335" s="9"/>
      <c r="E335" s="9"/>
      <c r="F335" s="9"/>
      <c r="G335" s="9"/>
      <c r="H335" s="9"/>
      <c r="I335" s="9"/>
      <c r="J335" s="8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11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68"/>
      <c r="AH335" s="68"/>
      <c r="AI335" s="68"/>
      <c r="AJ335" s="68"/>
      <c r="AK335" s="68"/>
      <c r="AL335" s="68"/>
      <c r="AM335" s="68"/>
      <c r="AN335" s="68"/>
      <c r="AO335" s="68"/>
      <c r="AP335" s="68"/>
      <c r="AQ335" s="68"/>
      <c r="AR335" s="68"/>
      <c r="AS335" s="68"/>
      <c r="AT335" s="68"/>
      <c r="AU335" s="68"/>
      <c r="AV335" s="68"/>
    </row>
    <row r="336" spans="1:48" ht="12.75" customHeight="1">
      <c r="A336" s="9"/>
      <c r="B336" s="9"/>
      <c r="C336" s="9"/>
      <c r="D336" s="9"/>
      <c r="E336" s="9"/>
      <c r="F336" s="9"/>
      <c r="G336" s="9"/>
      <c r="H336" s="9"/>
      <c r="I336" s="9"/>
      <c r="J336" s="8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11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68"/>
      <c r="AH336" s="68"/>
      <c r="AI336" s="68"/>
      <c r="AJ336" s="68"/>
      <c r="AK336" s="68"/>
      <c r="AL336" s="68"/>
      <c r="AM336" s="68"/>
      <c r="AN336" s="68"/>
      <c r="AO336" s="68"/>
      <c r="AP336" s="68"/>
      <c r="AQ336" s="68"/>
      <c r="AR336" s="68"/>
      <c r="AS336" s="68"/>
      <c r="AT336" s="68"/>
      <c r="AU336" s="68"/>
      <c r="AV336" s="68"/>
    </row>
    <row r="337" spans="1:48" ht="12.75" customHeight="1">
      <c r="A337" s="9"/>
      <c r="B337" s="9"/>
      <c r="C337" s="9"/>
      <c r="D337" s="9"/>
      <c r="E337" s="9"/>
      <c r="F337" s="9"/>
      <c r="G337" s="9"/>
      <c r="H337" s="9"/>
      <c r="I337" s="9"/>
      <c r="J337" s="8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11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68"/>
      <c r="AH337" s="68"/>
      <c r="AI337" s="68"/>
      <c r="AJ337" s="68"/>
      <c r="AK337" s="68"/>
      <c r="AL337" s="68"/>
      <c r="AM337" s="68"/>
      <c r="AN337" s="68"/>
      <c r="AO337" s="68"/>
      <c r="AP337" s="68"/>
      <c r="AQ337" s="68"/>
      <c r="AR337" s="68"/>
      <c r="AS337" s="68"/>
      <c r="AT337" s="68"/>
      <c r="AU337" s="68"/>
      <c r="AV337" s="68"/>
    </row>
    <row r="338" spans="1:48" ht="12.75" customHeight="1">
      <c r="A338" s="9"/>
      <c r="B338" s="9"/>
      <c r="C338" s="9"/>
      <c r="D338" s="9"/>
      <c r="E338" s="9"/>
      <c r="F338" s="9"/>
      <c r="G338" s="9"/>
      <c r="H338" s="9"/>
      <c r="I338" s="9"/>
      <c r="J338" s="8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11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68"/>
      <c r="AH338" s="68"/>
      <c r="AI338" s="68"/>
      <c r="AJ338" s="68"/>
      <c r="AK338" s="68"/>
      <c r="AL338" s="68"/>
      <c r="AM338" s="68"/>
      <c r="AN338" s="68"/>
      <c r="AO338" s="68"/>
      <c r="AP338" s="68"/>
      <c r="AQ338" s="68"/>
      <c r="AR338" s="68"/>
      <c r="AS338" s="68"/>
      <c r="AT338" s="68"/>
      <c r="AU338" s="68"/>
      <c r="AV338" s="68"/>
    </row>
    <row r="339" spans="1:48" ht="12.75" customHeight="1">
      <c r="A339" s="9"/>
      <c r="B339" s="9"/>
      <c r="C339" s="9"/>
      <c r="D339" s="9"/>
      <c r="E339" s="9"/>
      <c r="F339" s="9"/>
      <c r="G339" s="9"/>
      <c r="H339" s="9"/>
      <c r="I339" s="9"/>
      <c r="J339" s="8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11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68"/>
      <c r="AH339" s="68"/>
      <c r="AI339" s="68"/>
      <c r="AJ339" s="68"/>
      <c r="AK339" s="68"/>
      <c r="AL339" s="68"/>
      <c r="AM339" s="68"/>
      <c r="AN339" s="68"/>
      <c r="AO339" s="68"/>
      <c r="AP339" s="68"/>
      <c r="AQ339" s="68"/>
      <c r="AR339" s="68"/>
      <c r="AS339" s="68"/>
      <c r="AT339" s="68"/>
      <c r="AU339" s="68"/>
      <c r="AV339" s="68"/>
    </row>
    <row r="340" spans="1:48" ht="12.75" customHeight="1">
      <c r="A340" s="9"/>
      <c r="B340" s="9"/>
      <c r="C340" s="9"/>
      <c r="D340" s="9"/>
      <c r="E340" s="9"/>
      <c r="F340" s="9"/>
      <c r="G340" s="9"/>
      <c r="H340" s="9"/>
      <c r="I340" s="9"/>
      <c r="J340" s="8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11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68"/>
      <c r="AH340" s="68"/>
      <c r="AI340" s="68"/>
      <c r="AJ340" s="68"/>
      <c r="AK340" s="68"/>
      <c r="AL340" s="68"/>
      <c r="AM340" s="68"/>
      <c r="AN340" s="68"/>
      <c r="AO340" s="68"/>
      <c r="AP340" s="68"/>
      <c r="AQ340" s="68"/>
      <c r="AR340" s="68"/>
      <c r="AS340" s="68"/>
      <c r="AT340" s="68"/>
      <c r="AU340" s="68"/>
      <c r="AV340" s="68"/>
    </row>
    <row r="341" spans="1:48" ht="12.75" customHeight="1">
      <c r="A341" s="9"/>
      <c r="B341" s="9"/>
      <c r="C341" s="9"/>
      <c r="D341" s="9"/>
      <c r="E341" s="9"/>
      <c r="F341" s="9"/>
      <c r="G341" s="9"/>
      <c r="H341" s="9"/>
      <c r="I341" s="9"/>
      <c r="J341" s="8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11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68"/>
      <c r="AH341" s="68"/>
      <c r="AI341" s="68"/>
      <c r="AJ341" s="68"/>
      <c r="AK341" s="68"/>
      <c r="AL341" s="68"/>
      <c r="AM341" s="68"/>
      <c r="AN341" s="68"/>
      <c r="AO341" s="68"/>
      <c r="AP341" s="68"/>
      <c r="AQ341" s="68"/>
      <c r="AR341" s="68"/>
      <c r="AS341" s="68"/>
      <c r="AT341" s="68"/>
      <c r="AU341" s="68"/>
      <c r="AV341" s="68"/>
    </row>
    <row r="342" spans="1:48" ht="12.75" customHeight="1">
      <c r="A342" s="9"/>
      <c r="B342" s="9"/>
      <c r="C342" s="9"/>
      <c r="D342" s="9"/>
      <c r="E342" s="9"/>
      <c r="F342" s="9"/>
      <c r="G342" s="9"/>
      <c r="H342" s="9"/>
      <c r="I342" s="9"/>
      <c r="J342" s="8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11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68"/>
      <c r="AH342" s="68"/>
      <c r="AI342" s="68"/>
      <c r="AJ342" s="68"/>
      <c r="AK342" s="68"/>
      <c r="AL342" s="68"/>
      <c r="AM342" s="68"/>
      <c r="AN342" s="68"/>
      <c r="AO342" s="68"/>
      <c r="AP342" s="68"/>
      <c r="AQ342" s="68"/>
      <c r="AR342" s="68"/>
      <c r="AS342" s="68"/>
      <c r="AT342" s="68"/>
      <c r="AU342" s="68"/>
      <c r="AV342" s="68"/>
    </row>
    <row r="343" spans="1:48" ht="12.75" customHeight="1">
      <c r="A343" s="9"/>
      <c r="B343" s="9"/>
      <c r="C343" s="9"/>
      <c r="D343" s="9"/>
      <c r="E343" s="9"/>
      <c r="F343" s="9"/>
      <c r="G343" s="9"/>
      <c r="H343" s="9"/>
      <c r="I343" s="9"/>
      <c r="J343" s="8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11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68"/>
      <c r="AH343" s="68"/>
      <c r="AI343" s="68"/>
      <c r="AJ343" s="68"/>
      <c r="AK343" s="68"/>
      <c r="AL343" s="68"/>
      <c r="AM343" s="68"/>
      <c r="AN343" s="68"/>
      <c r="AO343" s="68"/>
      <c r="AP343" s="68"/>
      <c r="AQ343" s="68"/>
      <c r="AR343" s="68"/>
      <c r="AS343" s="68"/>
      <c r="AT343" s="68"/>
      <c r="AU343" s="68"/>
      <c r="AV343" s="68"/>
    </row>
    <row r="344" spans="1:48" ht="12.75" customHeight="1">
      <c r="A344" s="9"/>
      <c r="B344" s="9"/>
      <c r="C344" s="9"/>
      <c r="D344" s="9"/>
      <c r="E344" s="9"/>
      <c r="F344" s="9"/>
      <c r="G344" s="9"/>
      <c r="H344" s="9"/>
      <c r="I344" s="9"/>
      <c r="J344" s="8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11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68"/>
      <c r="AH344" s="68"/>
      <c r="AI344" s="68"/>
      <c r="AJ344" s="68"/>
      <c r="AK344" s="68"/>
      <c r="AL344" s="68"/>
      <c r="AM344" s="68"/>
      <c r="AN344" s="68"/>
      <c r="AO344" s="68"/>
      <c r="AP344" s="68"/>
      <c r="AQ344" s="68"/>
      <c r="AR344" s="68"/>
      <c r="AS344" s="68"/>
      <c r="AT344" s="68"/>
      <c r="AU344" s="68"/>
      <c r="AV344" s="68"/>
    </row>
    <row r="345" spans="1:48" ht="12.75" customHeight="1">
      <c r="A345" s="9"/>
      <c r="B345" s="9"/>
      <c r="C345" s="9"/>
      <c r="D345" s="9"/>
      <c r="E345" s="9"/>
      <c r="F345" s="9"/>
      <c r="G345" s="9"/>
      <c r="H345" s="9"/>
      <c r="I345" s="9"/>
      <c r="J345" s="8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11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68"/>
      <c r="AH345" s="68"/>
      <c r="AI345" s="68"/>
      <c r="AJ345" s="68"/>
      <c r="AK345" s="68"/>
      <c r="AL345" s="68"/>
      <c r="AM345" s="68"/>
      <c r="AN345" s="68"/>
      <c r="AO345" s="68"/>
      <c r="AP345" s="68"/>
      <c r="AQ345" s="68"/>
      <c r="AR345" s="68"/>
      <c r="AS345" s="68"/>
      <c r="AT345" s="68"/>
      <c r="AU345" s="68"/>
      <c r="AV345" s="68"/>
    </row>
    <row r="346" spans="1:48" ht="12.75" customHeight="1">
      <c r="A346" s="9"/>
      <c r="B346" s="9"/>
      <c r="C346" s="9"/>
      <c r="D346" s="9"/>
      <c r="E346" s="9"/>
      <c r="F346" s="9"/>
      <c r="G346" s="9"/>
      <c r="H346" s="9"/>
      <c r="I346" s="9"/>
      <c r="J346" s="8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11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68"/>
      <c r="AH346" s="68"/>
      <c r="AI346" s="68"/>
      <c r="AJ346" s="68"/>
      <c r="AK346" s="68"/>
      <c r="AL346" s="68"/>
      <c r="AM346" s="68"/>
      <c r="AN346" s="68"/>
      <c r="AO346" s="68"/>
      <c r="AP346" s="68"/>
      <c r="AQ346" s="68"/>
      <c r="AR346" s="68"/>
      <c r="AS346" s="68"/>
      <c r="AT346" s="68"/>
      <c r="AU346" s="68"/>
      <c r="AV346" s="68"/>
    </row>
    <row r="347" spans="1:48" ht="12.75" customHeight="1">
      <c r="A347" s="9"/>
      <c r="B347" s="9"/>
      <c r="C347" s="9"/>
      <c r="D347" s="9"/>
      <c r="E347" s="9"/>
      <c r="F347" s="9"/>
      <c r="G347" s="9"/>
      <c r="H347" s="9"/>
      <c r="I347" s="9"/>
      <c r="J347" s="8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11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68"/>
      <c r="AH347" s="68"/>
      <c r="AI347" s="68"/>
      <c r="AJ347" s="68"/>
      <c r="AK347" s="68"/>
      <c r="AL347" s="68"/>
      <c r="AM347" s="68"/>
      <c r="AN347" s="68"/>
      <c r="AO347" s="68"/>
      <c r="AP347" s="68"/>
      <c r="AQ347" s="68"/>
      <c r="AR347" s="68"/>
      <c r="AS347" s="68"/>
      <c r="AT347" s="68"/>
      <c r="AU347" s="68"/>
      <c r="AV347" s="68"/>
    </row>
    <row r="348" spans="1:48" ht="12.75" customHeight="1">
      <c r="A348" s="9"/>
      <c r="B348" s="9"/>
      <c r="C348" s="9"/>
      <c r="D348" s="9"/>
      <c r="E348" s="9"/>
      <c r="F348" s="9"/>
      <c r="G348" s="9"/>
      <c r="H348" s="9"/>
      <c r="I348" s="9"/>
      <c r="J348" s="8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11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68"/>
      <c r="AH348" s="68"/>
      <c r="AI348" s="68"/>
      <c r="AJ348" s="68"/>
      <c r="AK348" s="68"/>
      <c r="AL348" s="68"/>
      <c r="AM348" s="68"/>
      <c r="AN348" s="68"/>
      <c r="AO348" s="68"/>
      <c r="AP348" s="68"/>
      <c r="AQ348" s="68"/>
      <c r="AR348" s="68"/>
      <c r="AS348" s="68"/>
      <c r="AT348" s="68"/>
      <c r="AU348" s="68"/>
      <c r="AV348" s="68"/>
    </row>
    <row r="349" spans="1:48" ht="12.75" customHeight="1">
      <c r="A349" s="9"/>
      <c r="B349" s="9"/>
      <c r="C349" s="9"/>
      <c r="D349" s="9"/>
      <c r="E349" s="9"/>
      <c r="F349" s="9"/>
      <c r="G349" s="9"/>
      <c r="H349" s="9"/>
      <c r="I349" s="9"/>
      <c r="J349" s="8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11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68"/>
      <c r="AH349" s="68"/>
      <c r="AI349" s="68"/>
      <c r="AJ349" s="68"/>
      <c r="AK349" s="68"/>
      <c r="AL349" s="68"/>
      <c r="AM349" s="68"/>
      <c r="AN349" s="68"/>
      <c r="AO349" s="68"/>
      <c r="AP349" s="68"/>
      <c r="AQ349" s="68"/>
      <c r="AR349" s="68"/>
      <c r="AS349" s="68"/>
      <c r="AT349" s="68"/>
      <c r="AU349" s="68"/>
      <c r="AV349" s="68"/>
    </row>
    <row r="350" spans="1:48" ht="12.75" customHeight="1">
      <c r="A350" s="9"/>
      <c r="B350" s="9"/>
      <c r="C350" s="9"/>
      <c r="D350" s="9"/>
      <c r="E350" s="9"/>
      <c r="F350" s="9"/>
      <c r="G350" s="9"/>
      <c r="H350" s="9"/>
      <c r="I350" s="9"/>
      <c r="J350" s="8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11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68"/>
      <c r="AH350" s="68"/>
      <c r="AI350" s="68"/>
      <c r="AJ350" s="68"/>
      <c r="AK350" s="68"/>
      <c r="AL350" s="68"/>
      <c r="AM350" s="68"/>
      <c r="AN350" s="68"/>
      <c r="AO350" s="68"/>
      <c r="AP350" s="68"/>
      <c r="AQ350" s="68"/>
      <c r="AR350" s="68"/>
      <c r="AS350" s="68"/>
      <c r="AT350" s="68"/>
      <c r="AU350" s="68"/>
      <c r="AV350" s="68"/>
    </row>
    <row r="351" spans="1:48" ht="12.75" customHeight="1">
      <c r="A351" s="9"/>
      <c r="B351" s="9"/>
      <c r="C351" s="9"/>
      <c r="D351" s="9"/>
      <c r="E351" s="9"/>
      <c r="F351" s="9"/>
      <c r="G351" s="9"/>
      <c r="H351" s="9"/>
      <c r="I351" s="9"/>
      <c r="J351" s="8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11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68"/>
      <c r="AH351" s="68"/>
      <c r="AI351" s="68"/>
      <c r="AJ351" s="68"/>
      <c r="AK351" s="68"/>
      <c r="AL351" s="68"/>
      <c r="AM351" s="68"/>
      <c r="AN351" s="68"/>
      <c r="AO351" s="68"/>
      <c r="AP351" s="68"/>
      <c r="AQ351" s="68"/>
      <c r="AR351" s="68"/>
      <c r="AS351" s="68"/>
      <c r="AT351" s="68"/>
      <c r="AU351" s="68"/>
      <c r="AV351" s="68"/>
    </row>
    <row r="352" spans="1:48" ht="12.75" customHeight="1">
      <c r="A352" s="9"/>
      <c r="B352" s="9"/>
      <c r="C352" s="9"/>
      <c r="D352" s="9"/>
      <c r="E352" s="9"/>
      <c r="F352" s="9"/>
      <c r="G352" s="9"/>
      <c r="H352" s="9"/>
      <c r="I352" s="9"/>
      <c r="J352" s="8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11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68"/>
      <c r="AH352" s="68"/>
      <c r="AI352" s="68"/>
      <c r="AJ352" s="68"/>
      <c r="AK352" s="68"/>
      <c r="AL352" s="68"/>
      <c r="AM352" s="68"/>
      <c r="AN352" s="68"/>
      <c r="AO352" s="68"/>
      <c r="AP352" s="68"/>
      <c r="AQ352" s="68"/>
      <c r="AR352" s="68"/>
      <c r="AS352" s="68"/>
      <c r="AT352" s="68"/>
      <c r="AU352" s="68"/>
      <c r="AV352" s="68"/>
    </row>
    <row r="353" spans="1:48" ht="12.75" customHeight="1">
      <c r="A353" s="9"/>
      <c r="B353" s="9"/>
      <c r="C353" s="9"/>
      <c r="D353" s="9"/>
      <c r="E353" s="9"/>
      <c r="F353" s="9"/>
      <c r="G353" s="9"/>
      <c r="H353" s="9"/>
      <c r="I353" s="9"/>
      <c r="J353" s="8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11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68"/>
      <c r="AH353" s="68"/>
      <c r="AI353" s="68"/>
      <c r="AJ353" s="68"/>
      <c r="AK353" s="68"/>
      <c r="AL353" s="68"/>
      <c r="AM353" s="68"/>
      <c r="AN353" s="68"/>
      <c r="AO353" s="68"/>
      <c r="AP353" s="68"/>
      <c r="AQ353" s="68"/>
      <c r="AR353" s="68"/>
      <c r="AS353" s="68"/>
      <c r="AT353" s="68"/>
      <c r="AU353" s="68"/>
      <c r="AV353" s="68"/>
    </row>
    <row r="354" spans="1:48" ht="12.75" customHeight="1">
      <c r="A354" s="9"/>
      <c r="B354" s="9"/>
      <c r="C354" s="9"/>
      <c r="D354" s="9"/>
      <c r="E354" s="9"/>
      <c r="F354" s="9"/>
      <c r="G354" s="9"/>
      <c r="H354" s="9"/>
      <c r="I354" s="9"/>
      <c r="J354" s="8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11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68"/>
      <c r="AH354" s="68"/>
      <c r="AI354" s="68"/>
      <c r="AJ354" s="68"/>
      <c r="AK354" s="68"/>
      <c r="AL354" s="68"/>
      <c r="AM354" s="68"/>
      <c r="AN354" s="68"/>
      <c r="AO354" s="68"/>
      <c r="AP354" s="68"/>
      <c r="AQ354" s="68"/>
      <c r="AR354" s="68"/>
      <c r="AS354" s="68"/>
      <c r="AT354" s="68"/>
      <c r="AU354" s="68"/>
      <c r="AV354" s="68"/>
    </row>
    <row r="355" spans="1:48" ht="12.75" customHeight="1">
      <c r="A355" s="9"/>
      <c r="B355" s="9"/>
      <c r="C355" s="9"/>
      <c r="D355" s="9"/>
      <c r="E355" s="9"/>
      <c r="F355" s="9"/>
      <c r="G355" s="9"/>
      <c r="H355" s="9"/>
      <c r="I355" s="9"/>
      <c r="J355" s="8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11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68"/>
      <c r="AH355" s="68"/>
      <c r="AI355" s="68"/>
      <c r="AJ355" s="68"/>
      <c r="AK355" s="68"/>
      <c r="AL355" s="68"/>
      <c r="AM355" s="68"/>
      <c r="AN355" s="68"/>
      <c r="AO355" s="68"/>
      <c r="AP355" s="68"/>
      <c r="AQ355" s="68"/>
      <c r="AR355" s="68"/>
      <c r="AS355" s="68"/>
      <c r="AT355" s="68"/>
      <c r="AU355" s="68"/>
      <c r="AV355" s="68"/>
    </row>
    <row r="356" spans="1:48" ht="12.75" customHeight="1">
      <c r="A356" s="9"/>
      <c r="B356" s="9"/>
      <c r="C356" s="9"/>
      <c r="D356" s="9"/>
      <c r="E356" s="9"/>
      <c r="F356" s="9"/>
      <c r="G356" s="9"/>
      <c r="H356" s="9"/>
      <c r="I356" s="9"/>
      <c r="J356" s="8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11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68"/>
      <c r="AH356" s="68"/>
      <c r="AI356" s="68"/>
      <c r="AJ356" s="68"/>
      <c r="AK356" s="68"/>
      <c r="AL356" s="68"/>
      <c r="AM356" s="68"/>
      <c r="AN356" s="68"/>
      <c r="AO356" s="68"/>
      <c r="AP356" s="68"/>
      <c r="AQ356" s="68"/>
      <c r="AR356" s="68"/>
      <c r="AS356" s="68"/>
      <c r="AT356" s="68"/>
      <c r="AU356" s="68"/>
      <c r="AV356" s="68"/>
    </row>
    <row r="357" spans="1:48" ht="12.75" customHeight="1">
      <c r="A357" s="9"/>
      <c r="B357" s="9"/>
      <c r="C357" s="9"/>
      <c r="D357" s="9"/>
      <c r="E357" s="9"/>
      <c r="F357" s="9"/>
      <c r="G357" s="9"/>
      <c r="H357" s="9"/>
      <c r="I357" s="9"/>
      <c r="J357" s="8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11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68"/>
      <c r="AH357" s="68"/>
      <c r="AI357" s="68"/>
      <c r="AJ357" s="68"/>
      <c r="AK357" s="68"/>
      <c r="AL357" s="68"/>
      <c r="AM357" s="68"/>
      <c r="AN357" s="68"/>
      <c r="AO357" s="68"/>
      <c r="AP357" s="68"/>
      <c r="AQ357" s="68"/>
      <c r="AR357" s="68"/>
      <c r="AS357" s="68"/>
      <c r="AT357" s="68"/>
      <c r="AU357" s="68"/>
      <c r="AV357" s="68"/>
    </row>
    <row r="358" spans="1:48" ht="12.75" customHeight="1">
      <c r="A358" s="9"/>
      <c r="B358" s="9"/>
      <c r="C358" s="9"/>
      <c r="D358" s="9"/>
      <c r="E358" s="9"/>
      <c r="F358" s="9"/>
      <c r="G358" s="9"/>
      <c r="H358" s="9"/>
      <c r="I358" s="9"/>
      <c r="J358" s="8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11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68"/>
      <c r="AH358" s="68"/>
      <c r="AI358" s="68"/>
      <c r="AJ358" s="68"/>
      <c r="AK358" s="68"/>
      <c r="AL358" s="68"/>
      <c r="AM358" s="68"/>
      <c r="AN358" s="68"/>
      <c r="AO358" s="68"/>
      <c r="AP358" s="68"/>
      <c r="AQ358" s="68"/>
      <c r="AR358" s="68"/>
      <c r="AS358" s="68"/>
      <c r="AT358" s="68"/>
      <c r="AU358" s="68"/>
      <c r="AV358" s="68"/>
    </row>
    <row r="359" spans="1:48" ht="12.75" customHeight="1">
      <c r="A359" s="9"/>
      <c r="B359" s="9"/>
      <c r="C359" s="9"/>
      <c r="D359" s="9"/>
      <c r="E359" s="9"/>
      <c r="F359" s="9"/>
      <c r="G359" s="9"/>
      <c r="H359" s="9"/>
      <c r="I359" s="9"/>
      <c r="J359" s="8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11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68"/>
      <c r="AH359" s="68"/>
      <c r="AI359" s="68"/>
      <c r="AJ359" s="68"/>
      <c r="AK359" s="68"/>
      <c r="AL359" s="68"/>
      <c r="AM359" s="68"/>
      <c r="AN359" s="68"/>
      <c r="AO359" s="68"/>
      <c r="AP359" s="68"/>
      <c r="AQ359" s="68"/>
      <c r="AR359" s="68"/>
      <c r="AS359" s="68"/>
      <c r="AT359" s="68"/>
      <c r="AU359" s="68"/>
      <c r="AV359" s="68"/>
    </row>
    <row r="360" spans="1:48" ht="12.75" customHeight="1">
      <c r="A360" s="9"/>
      <c r="B360" s="9"/>
      <c r="C360" s="9"/>
      <c r="D360" s="9"/>
      <c r="E360" s="9"/>
      <c r="F360" s="9"/>
      <c r="G360" s="9"/>
      <c r="H360" s="9"/>
      <c r="I360" s="9"/>
      <c r="J360" s="8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11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68"/>
      <c r="AH360" s="68"/>
      <c r="AI360" s="68"/>
      <c r="AJ360" s="68"/>
      <c r="AK360" s="68"/>
      <c r="AL360" s="68"/>
      <c r="AM360" s="68"/>
      <c r="AN360" s="68"/>
      <c r="AO360" s="68"/>
      <c r="AP360" s="68"/>
      <c r="AQ360" s="68"/>
      <c r="AR360" s="68"/>
      <c r="AS360" s="68"/>
      <c r="AT360" s="68"/>
      <c r="AU360" s="68"/>
      <c r="AV360" s="68"/>
    </row>
    <row r="361" spans="1:48" ht="12.75" customHeight="1">
      <c r="A361" s="9"/>
      <c r="B361" s="9"/>
      <c r="C361" s="9"/>
      <c r="D361" s="9"/>
      <c r="E361" s="9"/>
      <c r="F361" s="9"/>
      <c r="G361" s="9"/>
      <c r="H361" s="9"/>
      <c r="I361" s="9"/>
      <c r="J361" s="8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11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68"/>
      <c r="AH361" s="68"/>
      <c r="AI361" s="68"/>
      <c r="AJ361" s="68"/>
      <c r="AK361" s="68"/>
      <c r="AL361" s="68"/>
      <c r="AM361" s="68"/>
      <c r="AN361" s="68"/>
      <c r="AO361" s="68"/>
      <c r="AP361" s="68"/>
      <c r="AQ361" s="68"/>
      <c r="AR361" s="68"/>
      <c r="AS361" s="68"/>
      <c r="AT361" s="68"/>
      <c r="AU361" s="68"/>
      <c r="AV361" s="68"/>
    </row>
    <row r="362" spans="1:48" ht="12.75" customHeight="1">
      <c r="A362" s="9"/>
      <c r="B362" s="9"/>
      <c r="C362" s="9"/>
      <c r="D362" s="9"/>
      <c r="E362" s="9"/>
      <c r="F362" s="9"/>
      <c r="G362" s="9"/>
      <c r="H362" s="9"/>
      <c r="I362" s="9"/>
      <c r="J362" s="8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11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68"/>
      <c r="AH362" s="68"/>
      <c r="AI362" s="68"/>
      <c r="AJ362" s="68"/>
      <c r="AK362" s="68"/>
      <c r="AL362" s="68"/>
      <c r="AM362" s="68"/>
      <c r="AN362" s="68"/>
      <c r="AO362" s="68"/>
      <c r="AP362" s="68"/>
      <c r="AQ362" s="68"/>
      <c r="AR362" s="68"/>
      <c r="AS362" s="68"/>
      <c r="AT362" s="68"/>
      <c r="AU362" s="68"/>
      <c r="AV362" s="68"/>
    </row>
    <row r="363" spans="1:48" ht="12.75" customHeight="1">
      <c r="A363" s="9"/>
      <c r="B363" s="9"/>
      <c r="C363" s="9"/>
      <c r="D363" s="9"/>
      <c r="E363" s="9"/>
      <c r="F363" s="9"/>
      <c r="G363" s="9"/>
      <c r="H363" s="9"/>
      <c r="I363" s="9"/>
      <c r="J363" s="8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11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68"/>
      <c r="AH363" s="68"/>
      <c r="AI363" s="68"/>
      <c r="AJ363" s="68"/>
      <c r="AK363" s="68"/>
      <c r="AL363" s="68"/>
      <c r="AM363" s="68"/>
      <c r="AN363" s="68"/>
      <c r="AO363" s="68"/>
      <c r="AP363" s="68"/>
      <c r="AQ363" s="68"/>
      <c r="AR363" s="68"/>
      <c r="AS363" s="68"/>
      <c r="AT363" s="68"/>
      <c r="AU363" s="68"/>
      <c r="AV363" s="68"/>
    </row>
    <row r="364" spans="1:48" ht="12.75" customHeight="1">
      <c r="A364" s="9"/>
      <c r="B364" s="9"/>
      <c r="C364" s="9"/>
      <c r="D364" s="9"/>
      <c r="E364" s="9"/>
      <c r="F364" s="9"/>
      <c r="G364" s="9"/>
      <c r="H364" s="9"/>
      <c r="I364" s="9"/>
      <c r="J364" s="8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11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68"/>
      <c r="AH364" s="68"/>
      <c r="AI364" s="68"/>
      <c r="AJ364" s="68"/>
      <c r="AK364" s="68"/>
      <c r="AL364" s="68"/>
      <c r="AM364" s="68"/>
      <c r="AN364" s="68"/>
      <c r="AO364" s="68"/>
      <c r="AP364" s="68"/>
      <c r="AQ364" s="68"/>
      <c r="AR364" s="68"/>
      <c r="AS364" s="68"/>
      <c r="AT364" s="68"/>
      <c r="AU364" s="68"/>
      <c r="AV364" s="68"/>
    </row>
    <row r="365" spans="1:48" ht="12.75" customHeight="1">
      <c r="A365" s="9"/>
      <c r="B365" s="9"/>
      <c r="C365" s="9"/>
      <c r="D365" s="9"/>
      <c r="E365" s="9"/>
      <c r="F365" s="9"/>
      <c r="G365" s="9"/>
      <c r="H365" s="9"/>
      <c r="I365" s="9"/>
      <c r="J365" s="8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11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68"/>
      <c r="AH365" s="68"/>
      <c r="AI365" s="68"/>
      <c r="AJ365" s="68"/>
      <c r="AK365" s="68"/>
      <c r="AL365" s="68"/>
      <c r="AM365" s="68"/>
      <c r="AN365" s="68"/>
      <c r="AO365" s="68"/>
      <c r="AP365" s="68"/>
      <c r="AQ365" s="68"/>
      <c r="AR365" s="68"/>
      <c r="AS365" s="68"/>
      <c r="AT365" s="68"/>
      <c r="AU365" s="68"/>
      <c r="AV365" s="68"/>
    </row>
    <row r="366" spans="1:48" ht="12.75" customHeight="1">
      <c r="A366" s="9"/>
      <c r="B366" s="9"/>
      <c r="C366" s="9"/>
      <c r="D366" s="9"/>
      <c r="E366" s="9"/>
      <c r="F366" s="9"/>
      <c r="G366" s="9"/>
      <c r="H366" s="9"/>
      <c r="I366" s="9"/>
      <c r="J366" s="8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11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68"/>
      <c r="AH366" s="68"/>
      <c r="AI366" s="68"/>
      <c r="AJ366" s="68"/>
      <c r="AK366" s="68"/>
      <c r="AL366" s="68"/>
      <c r="AM366" s="68"/>
      <c r="AN366" s="68"/>
      <c r="AO366" s="68"/>
      <c r="AP366" s="68"/>
      <c r="AQ366" s="68"/>
      <c r="AR366" s="68"/>
      <c r="AS366" s="68"/>
      <c r="AT366" s="68"/>
      <c r="AU366" s="68"/>
      <c r="AV366" s="68"/>
    </row>
    <row r="367" spans="1:48" ht="12.75" customHeight="1">
      <c r="A367" s="9"/>
      <c r="B367" s="9"/>
      <c r="C367" s="9"/>
      <c r="D367" s="9"/>
      <c r="E367" s="9"/>
      <c r="F367" s="9"/>
      <c r="G367" s="9"/>
      <c r="H367" s="9"/>
      <c r="I367" s="9"/>
      <c r="J367" s="8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11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68"/>
      <c r="AH367" s="68"/>
      <c r="AI367" s="68"/>
      <c r="AJ367" s="68"/>
      <c r="AK367" s="68"/>
      <c r="AL367" s="68"/>
      <c r="AM367" s="68"/>
      <c r="AN367" s="68"/>
      <c r="AO367" s="68"/>
      <c r="AP367" s="68"/>
      <c r="AQ367" s="68"/>
      <c r="AR367" s="68"/>
      <c r="AS367" s="68"/>
      <c r="AT367" s="68"/>
      <c r="AU367" s="68"/>
      <c r="AV367" s="68"/>
    </row>
    <row r="368" spans="1:48" ht="12.75" customHeight="1">
      <c r="A368" s="9"/>
      <c r="B368" s="9"/>
      <c r="C368" s="9"/>
      <c r="D368" s="9"/>
      <c r="E368" s="9"/>
      <c r="F368" s="9"/>
      <c r="G368" s="9"/>
      <c r="H368" s="9"/>
      <c r="I368" s="9"/>
      <c r="J368" s="8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11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68"/>
      <c r="AH368" s="68"/>
      <c r="AI368" s="68"/>
      <c r="AJ368" s="68"/>
      <c r="AK368" s="68"/>
      <c r="AL368" s="68"/>
      <c r="AM368" s="68"/>
      <c r="AN368" s="68"/>
      <c r="AO368" s="68"/>
      <c r="AP368" s="68"/>
      <c r="AQ368" s="68"/>
      <c r="AR368" s="68"/>
      <c r="AS368" s="68"/>
      <c r="AT368" s="68"/>
      <c r="AU368" s="68"/>
      <c r="AV368" s="68"/>
    </row>
    <row r="369" spans="1:48" ht="12.75" customHeight="1">
      <c r="A369" s="9"/>
      <c r="B369" s="9"/>
      <c r="C369" s="9"/>
      <c r="D369" s="9"/>
      <c r="E369" s="9"/>
      <c r="F369" s="9"/>
      <c r="G369" s="9"/>
      <c r="H369" s="9"/>
      <c r="I369" s="9"/>
      <c r="J369" s="8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11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68"/>
      <c r="AH369" s="68"/>
      <c r="AI369" s="68"/>
      <c r="AJ369" s="68"/>
      <c r="AK369" s="68"/>
      <c r="AL369" s="68"/>
      <c r="AM369" s="68"/>
      <c r="AN369" s="68"/>
      <c r="AO369" s="68"/>
      <c r="AP369" s="68"/>
      <c r="AQ369" s="68"/>
      <c r="AR369" s="68"/>
      <c r="AS369" s="68"/>
      <c r="AT369" s="68"/>
      <c r="AU369" s="68"/>
      <c r="AV369" s="68"/>
    </row>
    <row r="370" spans="1:48" ht="12.75" customHeight="1">
      <c r="A370" s="9"/>
      <c r="B370" s="9"/>
      <c r="C370" s="9"/>
      <c r="D370" s="9"/>
      <c r="E370" s="9"/>
      <c r="F370" s="9"/>
      <c r="G370" s="9"/>
      <c r="H370" s="9"/>
      <c r="I370" s="9"/>
      <c r="J370" s="8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11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68"/>
      <c r="AH370" s="68"/>
      <c r="AI370" s="68"/>
      <c r="AJ370" s="68"/>
      <c r="AK370" s="68"/>
      <c r="AL370" s="68"/>
      <c r="AM370" s="68"/>
      <c r="AN370" s="68"/>
      <c r="AO370" s="68"/>
      <c r="AP370" s="68"/>
      <c r="AQ370" s="68"/>
      <c r="AR370" s="68"/>
      <c r="AS370" s="68"/>
      <c r="AT370" s="68"/>
      <c r="AU370" s="68"/>
      <c r="AV370" s="68"/>
    </row>
    <row r="371" spans="1:48" ht="12.75" customHeight="1">
      <c r="A371" s="9"/>
      <c r="B371" s="9"/>
      <c r="C371" s="9"/>
      <c r="D371" s="9"/>
      <c r="E371" s="9"/>
      <c r="F371" s="9"/>
      <c r="G371" s="9"/>
      <c r="H371" s="9"/>
      <c r="I371" s="9"/>
      <c r="J371" s="8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11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68"/>
      <c r="AH371" s="68"/>
      <c r="AI371" s="68"/>
      <c r="AJ371" s="68"/>
      <c r="AK371" s="68"/>
      <c r="AL371" s="68"/>
      <c r="AM371" s="68"/>
      <c r="AN371" s="68"/>
      <c r="AO371" s="68"/>
      <c r="AP371" s="68"/>
      <c r="AQ371" s="68"/>
      <c r="AR371" s="68"/>
      <c r="AS371" s="68"/>
      <c r="AT371" s="68"/>
      <c r="AU371" s="68"/>
      <c r="AV371" s="68"/>
    </row>
    <row r="372" spans="1:48" ht="12.75" customHeight="1">
      <c r="A372" s="9"/>
      <c r="B372" s="9"/>
      <c r="C372" s="9"/>
      <c r="D372" s="9"/>
      <c r="E372" s="9"/>
      <c r="F372" s="9"/>
      <c r="G372" s="9"/>
      <c r="H372" s="9"/>
      <c r="I372" s="9"/>
      <c r="J372" s="8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11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68"/>
      <c r="AH372" s="68"/>
      <c r="AI372" s="68"/>
      <c r="AJ372" s="68"/>
      <c r="AK372" s="68"/>
      <c r="AL372" s="68"/>
      <c r="AM372" s="68"/>
      <c r="AN372" s="68"/>
      <c r="AO372" s="68"/>
      <c r="AP372" s="68"/>
      <c r="AQ372" s="68"/>
      <c r="AR372" s="68"/>
      <c r="AS372" s="68"/>
      <c r="AT372" s="68"/>
      <c r="AU372" s="68"/>
      <c r="AV372" s="68"/>
    </row>
    <row r="373" spans="1:48" ht="12.75" customHeight="1">
      <c r="A373" s="9"/>
      <c r="B373" s="9"/>
      <c r="C373" s="9"/>
      <c r="D373" s="9"/>
      <c r="E373" s="9"/>
      <c r="F373" s="9"/>
      <c r="G373" s="9"/>
      <c r="H373" s="9"/>
      <c r="I373" s="9"/>
      <c r="J373" s="8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11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68"/>
      <c r="AH373" s="68"/>
      <c r="AI373" s="68"/>
      <c r="AJ373" s="68"/>
      <c r="AK373" s="68"/>
      <c r="AL373" s="68"/>
      <c r="AM373" s="68"/>
      <c r="AN373" s="68"/>
      <c r="AO373" s="68"/>
      <c r="AP373" s="68"/>
      <c r="AQ373" s="68"/>
      <c r="AR373" s="68"/>
      <c r="AS373" s="68"/>
      <c r="AT373" s="68"/>
      <c r="AU373" s="68"/>
      <c r="AV373" s="68"/>
    </row>
    <row r="374" spans="1:48" ht="12.75" customHeight="1">
      <c r="A374" s="9"/>
      <c r="B374" s="9"/>
      <c r="C374" s="9"/>
      <c r="D374" s="9"/>
      <c r="E374" s="9"/>
      <c r="F374" s="9"/>
      <c r="G374" s="9"/>
      <c r="H374" s="9"/>
      <c r="I374" s="9"/>
      <c r="J374" s="8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11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68"/>
      <c r="AH374" s="68"/>
      <c r="AI374" s="68"/>
      <c r="AJ374" s="68"/>
      <c r="AK374" s="68"/>
      <c r="AL374" s="68"/>
      <c r="AM374" s="68"/>
      <c r="AN374" s="68"/>
      <c r="AO374" s="68"/>
      <c r="AP374" s="68"/>
      <c r="AQ374" s="68"/>
      <c r="AR374" s="68"/>
      <c r="AS374" s="68"/>
      <c r="AT374" s="68"/>
      <c r="AU374" s="68"/>
      <c r="AV374" s="68"/>
    </row>
    <row r="375" spans="1:48" ht="12.75" customHeight="1">
      <c r="A375" s="9"/>
      <c r="B375" s="9"/>
      <c r="C375" s="9"/>
      <c r="D375" s="9"/>
      <c r="E375" s="9"/>
      <c r="F375" s="9"/>
      <c r="G375" s="9"/>
      <c r="H375" s="9"/>
      <c r="I375" s="9"/>
      <c r="J375" s="8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11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68"/>
      <c r="AH375" s="68"/>
      <c r="AI375" s="68"/>
      <c r="AJ375" s="68"/>
      <c r="AK375" s="68"/>
      <c r="AL375" s="68"/>
      <c r="AM375" s="68"/>
      <c r="AN375" s="68"/>
      <c r="AO375" s="68"/>
      <c r="AP375" s="68"/>
      <c r="AQ375" s="68"/>
      <c r="AR375" s="68"/>
      <c r="AS375" s="68"/>
      <c r="AT375" s="68"/>
      <c r="AU375" s="68"/>
      <c r="AV375" s="68"/>
    </row>
    <row r="376" spans="1:48" ht="12.75" customHeight="1">
      <c r="A376" s="9"/>
      <c r="B376" s="9"/>
      <c r="C376" s="9"/>
      <c r="D376" s="9"/>
      <c r="E376" s="9"/>
      <c r="F376" s="9"/>
      <c r="G376" s="9"/>
      <c r="H376" s="9"/>
      <c r="I376" s="9"/>
      <c r="J376" s="8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11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68"/>
      <c r="AH376" s="68"/>
      <c r="AI376" s="68"/>
      <c r="AJ376" s="68"/>
      <c r="AK376" s="68"/>
      <c r="AL376" s="68"/>
      <c r="AM376" s="68"/>
      <c r="AN376" s="68"/>
      <c r="AO376" s="68"/>
      <c r="AP376" s="68"/>
      <c r="AQ376" s="68"/>
      <c r="AR376" s="68"/>
      <c r="AS376" s="68"/>
      <c r="AT376" s="68"/>
      <c r="AU376" s="68"/>
      <c r="AV376" s="68"/>
    </row>
    <row r="377" spans="1:48" ht="12.75" customHeight="1">
      <c r="A377" s="9"/>
      <c r="B377" s="9"/>
      <c r="C377" s="9"/>
      <c r="D377" s="9"/>
      <c r="E377" s="9"/>
      <c r="F377" s="9"/>
      <c r="G377" s="9"/>
      <c r="H377" s="9"/>
      <c r="I377" s="9"/>
      <c r="J377" s="8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11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68"/>
      <c r="AH377" s="68"/>
      <c r="AI377" s="68"/>
      <c r="AJ377" s="68"/>
      <c r="AK377" s="68"/>
      <c r="AL377" s="68"/>
      <c r="AM377" s="68"/>
      <c r="AN377" s="68"/>
      <c r="AO377" s="68"/>
      <c r="AP377" s="68"/>
      <c r="AQ377" s="68"/>
      <c r="AR377" s="68"/>
      <c r="AS377" s="68"/>
      <c r="AT377" s="68"/>
      <c r="AU377" s="68"/>
      <c r="AV377" s="68"/>
    </row>
    <row r="378" spans="1:48" ht="12.75" customHeight="1">
      <c r="A378" s="9"/>
      <c r="B378" s="9"/>
      <c r="C378" s="9"/>
      <c r="D378" s="9"/>
      <c r="E378" s="9"/>
      <c r="F378" s="9"/>
      <c r="G378" s="9"/>
      <c r="H378" s="9"/>
      <c r="I378" s="9"/>
      <c r="J378" s="8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11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68"/>
      <c r="AH378" s="68"/>
      <c r="AI378" s="68"/>
      <c r="AJ378" s="68"/>
      <c r="AK378" s="68"/>
      <c r="AL378" s="68"/>
      <c r="AM378" s="68"/>
      <c r="AN378" s="68"/>
      <c r="AO378" s="68"/>
      <c r="AP378" s="68"/>
      <c r="AQ378" s="68"/>
      <c r="AR378" s="68"/>
      <c r="AS378" s="68"/>
      <c r="AT378" s="68"/>
      <c r="AU378" s="68"/>
      <c r="AV378" s="68"/>
    </row>
    <row r="379" spans="1:48" ht="12.75" customHeight="1">
      <c r="A379" s="9"/>
      <c r="B379" s="9"/>
      <c r="C379" s="9"/>
      <c r="D379" s="9"/>
      <c r="E379" s="9"/>
      <c r="F379" s="9"/>
      <c r="G379" s="9"/>
      <c r="H379" s="9"/>
      <c r="I379" s="9"/>
      <c r="J379" s="8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11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68"/>
      <c r="AH379" s="68"/>
      <c r="AI379" s="68"/>
      <c r="AJ379" s="68"/>
      <c r="AK379" s="68"/>
      <c r="AL379" s="68"/>
      <c r="AM379" s="68"/>
      <c r="AN379" s="68"/>
      <c r="AO379" s="68"/>
      <c r="AP379" s="68"/>
      <c r="AQ379" s="68"/>
      <c r="AR379" s="68"/>
      <c r="AS379" s="68"/>
      <c r="AT379" s="68"/>
      <c r="AU379" s="68"/>
      <c r="AV379" s="68"/>
    </row>
    <row r="380" spans="1:48" ht="12.75" customHeight="1">
      <c r="A380" s="9"/>
      <c r="B380" s="9"/>
      <c r="C380" s="9"/>
      <c r="D380" s="9"/>
      <c r="E380" s="9"/>
      <c r="F380" s="9"/>
      <c r="G380" s="9"/>
      <c r="H380" s="9"/>
      <c r="I380" s="9"/>
      <c r="J380" s="8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11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68"/>
      <c r="AH380" s="68"/>
      <c r="AI380" s="68"/>
      <c r="AJ380" s="68"/>
      <c r="AK380" s="68"/>
      <c r="AL380" s="68"/>
      <c r="AM380" s="68"/>
      <c r="AN380" s="68"/>
      <c r="AO380" s="68"/>
      <c r="AP380" s="68"/>
      <c r="AQ380" s="68"/>
      <c r="AR380" s="68"/>
      <c r="AS380" s="68"/>
      <c r="AT380" s="68"/>
      <c r="AU380" s="68"/>
      <c r="AV380" s="68"/>
    </row>
    <row r="381" spans="1:48" ht="12.75" customHeight="1">
      <c r="A381" s="9"/>
      <c r="B381" s="9"/>
      <c r="C381" s="9"/>
      <c r="D381" s="9"/>
      <c r="E381" s="9"/>
      <c r="F381" s="9"/>
      <c r="G381" s="9"/>
      <c r="H381" s="9"/>
      <c r="I381" s="9"/>
      <c r="J381" s="8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11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68"/>
      <c r="AH381" s="68"/>
      <c r="AI381" s="68"/>
      <c r="AJ381" s="68"/>
      <c r="AK381" s="68"/>
      <c r="AL381" s="68"/>
      <c r="AM381" s="68"/>
      <c r="AN381" s="68"/>
      <c r="AO381" s="68"/>
      <c r="AP381" s="68"/>
      <c r="AQ381" s="68"/>
      <c r="AR381" s="68"/>
      <c r="AS381" s="68"/>
      <c r="AT381" s="68"/>
      <c r="AU381" s="68"/>
      <c r="AV381" s="68"/>
    </row>
    <row r="382" spans="1:48" ht="12.75" customHeight="1">
      <c r="A382" s="9"/>
      <c r="B382" s="9"/>
      <c r="C382" s="9"/>
      <c r="D382" s="9"/>
      <c r="E382" s="9"/>
      <c r="F382" s="9"/>
      <c r="G382" s="9"/>
      <c r="H382" s="9"/>
      <c r="I382" s="9"/>
      <c r="J382" s="8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11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68"/>
      <c r="AH382" s="68"/>
      <c r="AI382" s="68"/>
      <c r="AJ382" s="68"/>
      <c r="AK382" s="68"/>
      <c r="AL382" s="68"/>
      <c r="AM382" s="68"/>
      <c r="AN382" s="68"/>
      <c r="AO382" s="68"/>
      <c r="AP382" s="68"/>
      <c r="AQ382" s="68"/>
      <c r="AR382" s="68"/>
      <c r="AS382" s="68"/>
      <c r="AT382" s="68"/>
      <c r="AU382" s="68"/>
      <c r="AV382" s="68"/>
    </row>
    <row r="383" spans="1:48" ht="12.75" customHeight="1">
      <c r="A383" s="9"/>
      <c r="B383" s="9"/>
      <c r="C383" s="9"/>
      <c r="D383" s="9"/>
      <c r="E383" s="9"/>
      <c r="F383" s="9"/>
      <c r="G383" s="9"/>
      <c r="H383" s="9"/>
      <c r="I383" s="9"/>
      <c r="J383" s="8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11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68"/>
      <c r="AH383" s="68"/>
      <c r="AI383" s="68"/>
      <c r="AJ383" s="68"/>
      <c r="AK383" s="68"/>
      <c r="AL383" s="68"/>
      <c r="AM383" s="68"/>
      <c r="AN383" s="68"/>
      <c r="AO383" s="68"/>
      <c r="AP383" s="68"/>
      <c r="AQ383" s="68"/>
      <c r="AR383" s="68"/>
      <c r="AS383" s="68"/>
      <c r="AT383" s="68"/>
      <c r="AU383" s="68"/>
      <c r="AV383" s="68"/>
    </row>
    <row r="384" spans="1:48" ht="12.75" customHeight="1">
      <c r="A384" s="9"/>
      <c r="B384" s="9"/>
      <c r="C384" s="9"/>
      <c r="D384" s="9"/>
      <c r="E384" s="9"/>
      <c r="F384" s="9"/>
      <c r="G384" s="9"/>
      <c r="H384" s="9"/>
      <c r="I384" s="9"/>
      <c r="J384" s="8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11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68"/>
      <c r="AH384" s="68"/>
      <c r="AI384" s="68"/>
      <c r="AJ384" s="68"/>
      <c r="AK384" s="68"/>
      <c r="AL384" s="68"/>
      <c r="AM384" s="68"/>
      <c r="AN384" s="68"/>
      <c r="AO384" s="68"/>
      <c r="AP384" s="68"/>
      <c r="AQ384" s="68"/>
      <c r="AR384" s="68"/>
      <c r="AS384" s="68"/>
      <c r="AT384" s="68"/>
      <c r="AU384" s="68"/>
      <c r="AV384" s="68"/>
    </row>
    <row r="385" spans="1:48" ht="12.75" customHeight="1">
      <c r="A385" s="9"/>
      <c r="B385" s="9"/>
      <c r="C385" s="9"/>
      <c r="D385" s="9"/>
      <c r="E385" s="9"/>
      <c r="F385" s="9"/>
      <c r="G385" s="9"/>
      <c r="H385" s="9"/>
      <c r="I385" s="9"/>
      <c r="J385" s="8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11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68"/>
      <c r="AH385" s="68"/>
      <c r="AI385" s="68"/>
      <c r="AJ385" s="68"/>
      <c r="AK385" s="68"/>
      <c r="AL385" s="68"/>
      <c r="AM385" s="68"/>
      <c r="AN385" s="68"/>
      <c r="AO385" s="68"/>
      <c r="AP385" s="68"/>
      <c r="AQ385" s="68"/>
      <c r="AR385" s="68"/>
      <c r="AS385" s="68"/>
      <c r="AT385" s="68"/>
      <c r="AU385" s="68"/>
      <c r="AV385" s="68"/>
    </row>
    <row r="386" spans="1:48" ht="12.75" customHeight="1">
      <c r="A386" s="9"/>
      <c r="B386" s="9"/>
      <c r="C386" s="9"/>
      <c r="D386" s="9"/>
      <c r="E386" s="9"/>
      <c r="F386" s="9"/>
      <c r="G386" s="9"/>
      <c r="H386" s="9"/>
      <c r="I386" s="9"/>
      <c r="J386" s="8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11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68"/>
      <c r="AH386" s="68"/>
      <c r="AI386" s="68"/>
      <c r="AJ386" s="68"/>
      <c r="AK386" s="68"/>
      <c r="AL386" s="68"/>
      <c r="AM386" s="68"/>
      <c r="AN386" s="68"/>
      <c r="AO386" s="68"/>
      <c r="AP386" s="68"/>
      <c r="AQ386" s="68"/>
      <c r="AR386" s="68"/>
      <c r="AS386" s="68"/>
      <c r="AT386" s="68"/>
      <c r="AU386" s="68"/>
      <c r="AV386" s="68"/>
    </row>
    <row r="387" spans="1:48" ht="12.75" customHeight="1">
      <c r="A387" s="9"/>
      <c r="B387" s="9"/>
      <c r="C387" s="9"/>
      <c r="D387" s="9"/>
      <c r="E387" s="9"/>
      <c r="F387" s="9"/>
      <c r="G387" s="9"/>
      <c r="H387" s="9"/>
      <c r="I387" s="9"/>
      <c r="J387" s="8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11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68"/>
      <c r="AH387" s="68"/>
      <c r="AI387" s="68"/>
      <c r="AJ387" s="68"/>
      <c r="AK387" s="68"/>
      <c r="AL387" s="68"/>
      <c r="AM387" s="68"/>
      <c r="AN387" s="68"/>
      <c r="AO387" s="68"/>
      <c r="AP387" s="68"/>
      <c r="AQ387" s="68"/>
      <c r="AR387" s="68"/>
      <c r="AS387" s="68"/>
      <c r="AT387" s="68"/>
      <c r="AU387" s="68"/>
      <c r="AV387" s="68"/>
    </row>
    <row r="388" spans="1:48" ht="12.75" customHeight="1">
      <c r="A388" s="9"/>
      <c r="B388" s="9"/>
      <c r="C388" s="9"/>
      <c r="D388" s="9"/>
      <c r="E388" s="9"/>
      <c r="F388" s="9"/>
      <c r="G388" s="9"/>
      <c r="H388" s="9"/>
      <c r="I388" s="9"/>
      <c r="J388" s="8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11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68"/>
      <c r="AH388" s="68"/>
      <c r="AI388" s="68"/>
      <c r="AJ388" s="68"/>
      <c r="AK388" s="68"/>
      <c r="AL388" s="68"/>
      <c r="AM388" s="68"/>
      <c r="AN388" s="68"/>
      <c r="AO388" s="68"/>
      <c r="AP388" s="68"/>
      <c r="AQ388" s="68"/>
      <c r="AR388" s="68"/>
      <c r="AS388" s="68"/>
      <c r="AT388" s="68"/>
      <c r="AU388" s="68"/>
      <c r="AV388" s="68"/>
    </row>
    <row r="389" spans="1:48" ht="12.75" customHeight="1">
      <c r="A389" s="9"/>
      <c r="B389" s="9"/>
      <c r="C389" s="9"/>
      <c r="D389" s="9"/>
      <c r="E389" s="9"/>
      <c r="F389" s="9"/>
      <c r="G389" s="9"/>
      <c r="H389" s="9"/>
      <c r="I389" s="9"/>
      <c r="J389" s="8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11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68"/>
      <c r="AH389" s="68"/>
      <c r="AI389" s="68"/>
      <c r="AJ389" s="68"/>
      <c r="AK389" s="68"/>
      <c r="AL389" s="68"/>
      <c r="AM389" s="68"/>
      <c r="AN389" s="68"/>
      <c r="AO389" s="68"/>
      <c r="AP389" s="68"/>
      <c r="AQ389" s="68"/>
      <c r="AR389" s="68"/>
      <c r="AS389" s="68"/>
      <c r="AT389" s="68"/>
      <c r="AU389" s="68"/>
      <c r="AV389" s="68"/>
    </row>
    <row r="390" spans="1:48" ht="12.75" customHeight="1">
      <c r="A390" s="9"/>
      <c r="B390" s="9"/>
      <c r="C390" s="9"/>
      <c r="D390" s="9"/>
      <c r="E390" s="9"/>
      <c r="F390" s="9"/>
      <c r="G390" s="9"/>
      <c r="H390" s="9"/>
      <c r="I390" s="9"/>
      <c r="J390" s="8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11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68"/>
      <c r="AH390" s="68"/>
      <c r="AI390" s="68"/>
      <c r="AJ390" s="68"/>
      <c r="AK390" s="68"/>
      <c r="AL390" s="68"/>
      <c r="AM390" s="68"/>
      <c r="AN390" s="68"/>
      <c r="AO390" s="68"/>
      <c r="AP390" s="68"/>
      <c r="AQ390" s="68"/>
      <c r="AR390" s="68"/>
      <c r="AS390" s="68"/>
      <c r="AT390" s="68"/>
      <c r="AU390" s="68"/>
      <c r="AV390" s="68"/>
    </row>
    <row r="391" spans="1:48" ht="12.75" customHeight="1">
      <c r="A391" s="9"/>
      <c r="B391" s="9"/>
      <c r="C391" s="9"/>
      <c r="D391" s="9"/>
      <c r="E391" s="9"/>
      <c r="F391" s="9"/>
      <c r="G391" s="9"/>
      <c r="H391" s="9"/>
      <c r="I391" s="9"/>
      <c r="J391" s="8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11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68"/>
      <c r="AH391" s="68"/>
      <c r="AI391" s="68"/>
      <c r="AJ391" s="68"/>
      <c r="AK391" s="68"/>
      <c r="AL391" s="68"/>
      <c r="AM391" s="68"/>
      <c r="AN391" s="68"/>
      <c r="AO391" s="68"/>
      <c r="AP391" s="68"/>
      <c r="AQ391" s="68"/>
      <c r="AR391" s="68"/>
      <c r="AS391" s="68"/>
      <c r="AT391" s="68"/>
      <c r="AU391" s="68"/>
      <c r="AV391" s="68"/>
    </row>
    <row r="392" spans="1:48" ht="12.75" customHeight="1">
      <c r="A392" s="9"/>
      <c r="B392" s="9"/>
      <c r="C392" s="9"/>
      <c r="D392" s="9"/>
      <c r="E392" s="9"/>
      <c r="F392" s="9"/>
      <c r="G392" s="9"/>
      <c r="H392" s="9"/>
      <c r="I392" s="9"/>
      <c r="J392" s="8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11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68"/>
      <c r="AH392" s="68"/>
      <c r="AI392" s="68"/>
      <c r="AJ392" s="68"/>
      <c r="AK392" s="68"/>
      <c r="AL392" s="68"/>
      <c r="AM392" s="68"/>
      <c r="AN392" s="68"/>
      <c r="AO392" s="68"/>
      <c r="AP392" s="68"/>
      <c r="AQ392" s="68"/>
      <c r="AR392" s="68"/>
      <c r="AS392" s="68"/>
      <c r="AT392" s="68"/>
      <c r="AU392" s="68"/>
      <c r="AV392" s="68"/>
    </row>
    <row r="393" spans="1:48" ht="12.75" customHeight="1">
      <c r="A393" s="9"/>
      <c r="B393" s="9"/>
      <c r="C393" s="9"/>
      <c r="D393" s="9"/>
      <c r="E393" s="9"/>
      <c r="F393" s="9"/>
      <c r="G393" s="9"/>
      <c r="H393" s="9"/>
      <c r="I393" s="9"/>
      <c r="J393" s="8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11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68"/>
      <c r="AH393" s="68"/>
      <c r="AI393" s="68"/>
      <c r="AJ393" s="68"/>
      <c r="AK393" s="68"/>
      <c r="AL393" s="68"/>
      <c r="AM393" s="68"/>
      <c r="AN393" s="68"/>
      <c r="AO393" s="68"/>
      <c r="AP393" s="68"/>
      <c r="AQ393" s="68"/>
      <c r="AR393" s="68"/>
      <c r="AS393" s="68"/>
      <c r="AT393" s="68"/>
      <c r="AU393" s="68"/>
      <c r="AV393" s="68"/>
    </row>
    <row r="394" spans="1:48" ht="12.75" customHeight="1">
      <c r="A394" s="9"/>
      <c r="B394" s="9"/>
      <c r="C394" s="9"/>
      <c r="D394" s="9"/>
      <c r="E394" s="9"/>
      <c r="F394" s="9"/>
      <c r="G394" s="9"/>
      <c r="H394" s="9"/>
      <c r="I394" s="9"/>
      <c r="J394" s="8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11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68"/>
      <c r="AH394" s="68"/>
      <c r="AI394" s="68"/>
      <c r="AJ394" s="68"/>
      <c r="AK394" s="68"/>
      <c r="AL394" s="68"/>
      <c r="AM394" s="68"/>
      <c r="AN394" s="68"/>
      <c r="AO394" s="68"/>
      <c r="AP394" s="68"/>
      <c r="AQ394" s="68"/>
      <c r="AR394" s="68"/>
      <c r="AS394" s="68"/>
      <c r="AT394" s="68"/>
      <c r="AU394" s="68"/>
      <c r="AV394" s="68"/>
    </row>
    <row r="395" spans="1:48" ht="12.75" customHeight="1">
      <c r="A395" s="9"/>
      <c r="B395" s="9"/>
      <c r="C395" s="9"/>
      <c r="D395" s="9"/>
      <c r="E395" s="9"/>
      <c r="F395" s="9"/>
      <c r="G395" s="9"/>
      <c r="H395" s="9"/>
      <c r="I395" s="9"/>
      <c r="J395" s="8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11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68"/>
      <c r="AH395" s="68"/>
      <c r="AI395" s="68"/>
      <c r="AJ395" s="68"/>
      <c r="AK395" s="68"/>
      <c r="AL395" s="68"/>
      <c r="AM395" s="68"/>
      <c r="AN395" s="68"/>
      <c r="AO395" s="68"/>
      <c r="AP395" s="68"/>
      <c r="AQ395" s="68"/>
      <c r="AR395" s="68"/>
      <c r="AS395" s="68"/>
      <c r="AT395" s="68"/>
      <c r="AU395" s="68"/>
      <c r="AV395" s="68"/>
    </row>
    <row r="396" spans="1:48" ht="12.75" customHeight="1">
      <c r="A396" s="9"/>
      <c r="B396" s="9"/>
      <c r="C396" s="9"/>
      <c r="D396" s="9"/>
      <c r="E396" s="9"/>
      <c r="F396" s="9"/>
      <c r="G396" s="9"/>
      <c r="H396" s="9"/>
      <c r="I396" s="9"/>
      <c r="J396" s="8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11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68"/>
      <c r="AH396" s="68"/>
      <c r="AI396" s="68"/>
      <c r="AJ396" s="68"/>
      <c r="AK396" s="68"/>
      <c r="AL396" s="68"/>
      <c r="AM396" s="68"/>
      <c r="AN396" s="68"/>
      <c r="AO396" s="68"/>
      <c r="AP396" s="68"/>
      <c r="AQ396" s="68"/>
      <c r="AR396" s="68"/>
      <c r="AS396" s="68"/>
      <c r="AT396" s="68"/>
      <c r="AU396" s="68"/>
      <c r="AV396" s="68"/>
    </row>
    <row r="397" spans="1:48" ht="12.75" customHeight="1">
      <c r="A397" s="9"/>
      <c r="B397" s="9"/>
      <c r="C397" s="9"/>
      <c r="D397" s="9"/>
      <c r="E397" s="9"/>
      <c r="F397" s="9"/>
      <c r="G397" s="9"/>
      <c r="H397" s="9"/>
      <c r="I397" s="9"/>
      <c r="J397" s="8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11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68"/>
      <c r="AH397" s="68"/>
      <c r="AI397" s="68"/>
      <c r="AJ397" s="68"/>
      <c r="AK397" s="68"/>
      <c r="AL397" s="68"/>
      <c r="AM397" s="68"/>
      <c r="AN397" s="68"/>
      <c r="AO397" s="68"/>
      <c r="AP397" s="68"/>
      <c r="AQ397" s="68"/>
      <c r="AR397" s="68"/>
      <c r="AS397" s="68"/>
      <c r="AT397" s="68"/>
      <c r="AU397" s="68"/>
      <c r="AV397" s="68"/>
    </row>
    <row r="398" spans="1:48" ht="12.75" customHeight="1">
      <c r="A398" s="9"/>
      <c r="B398" s="9"/>
      <c r="C398" s="9"/>
      <c r="D398" s="9"/>
      <c r="E398" s="9"/>
      <c r="F398" s="9"/>
      <c r="G398" s="9"/>
      <c r="H398" s="9"/>
      <c r="I398" s="9"/>
      <c r="J398" s="8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11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68"/>
      <c r="AH398" s="68"/>
      <c r="AI398" s="68"/>
      <c r="AJ398" s="68"/>
      <c r="AK398" s="68"/>
      <c r="AL398" s="68"/>
      <c r="AM398" s="68"/>
      <c r="AN398" s="68"/>
      <c r="AO398" s="68"/>
      <c r="AP398" s="68"/>
      <c r="AQ398" s="68"/>
      <c r="AR398" s="68"/>
      <c r="AS398" s="68"/>
      <c r="AT398" s="68"/>
      <c r="AU398" s="68"/>
      <c r="AV398" s="68"/>
    </row>
    <row r="399" spans="1:48" ht="12.75" customHeight="1">
      <c r="A399" s="9"/>
      <c r="B399" s="9"/>
      <c r="C399" s="9"/>
      <c r="D399" s="9"/>
      <c r="E399" s="9"/>
      <c r="F399" s="9"/>
      <c r="G399" s="9"/>
      <c r="H399" s="9"/>
      <c r="I399" s="9"/>
      <c r="J399" s="8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11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68"/>
      <c r="AH399" s="68"/>
      <c r="AI399" s="68"/>
      <c r="AJ399" s="68"/>
      <c r="AK399" s="68"/>
      <c r="AL399" s="68"/>
      <c r="AM399" s="68"/>
      <c r="AN399" s="68"/>
      <c r="AO399" s="68"/>
      <c r="AP399" s="68"/>
      <c r="AQ399" s="68"/>
      <c r="AR399" s="68"/>
      <c r="AS399" s="68"/>
      <c r="AT399" s="68"/>
      <c r="AU399" s="68"/>
      <c r="AV399" s="68"/>
    </row>
    <row r="400" spans="1:48" ht="12.75" customHeight="1">
      <c r="A400" s="9"/>
      <c r="B400" s="9"/>
      <c r="C400" s="9"/>
      <c r="D400" s="9"/>
      <c r="E400" s="9"/>
      <c r="F400" s="9"/>
      <c r="G400" s="9"/>
      <c r="H400" s="9"/>
      <c r="I400" s="9"/>
      <c r="J400" s="8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11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68"/>
      <c r="AH400" s="68"/>
      <c r="AI400" s="68"/>
      <c r="AJ400" s="68"/>
      <c r="AK400" s="68"/>
      <c r="AL400" s="68"/>
      <c r="AM400" s="68"/>
      <c r="AN400" s="68"/>
      <c r="AO400" s="68"/>
      <c r="AP400" s="68"/>
      <c r="AQ400" s="68"/>
      <c r="AR400" s="68"/>
      <c r="AS400" s="68"/>
      <c r="AT400" s="68"/>
      <c r="AU400" s="68"/>
      <c r="AV400" s="68"/>
    </row>
    <row r="401" spans="1:48" ht="12.75" customHeight="1">
      <c r="A401" s="9"/>
      <c r="B401" s="9"/>
      <c r="C401" s="9"/>
      <c r="D401" s="9"/>
      <c r="E401" s="9"/>
      <c r="F401" s="9"/>
      <c r="G401" s="9"/>
      <c r="H401" s="9"/>
      <c r="I401" s="9"/>
      <c r="J401" s="8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11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68"/>
      <c r="AH401" s="68"/>
      <c r="AI401" s="68"/>
      <c r="AJ401" s="68"/>
      <c r="AK401" s="68"/>
      <c r="AL401" s="68"/>
      <c r="AM401" s="68"/>
      <c r="AN401" s="68"/>
      <c r="AO401" s="68"/>
      <c r="AP401" s="68"/>
      <c r="AQ401" s="68"/>
      <c r="AR401" s="68"/>
      <c r="AS401" s="68"/>
      <c r="AT401" s="68"/>
      <c r="AU401" s="68"/>
      <c r="AV401" s="68"/>
    </row>
    <row r="402" spans="1:48" ht="12.75" customHeight="1">
      <c r="A402" s="9"/>
      <c r="B402" s="9"/>
      <c r="C402" s="9"/>
      <c r="D402" s="9"/>
      <c r="E402" s="9"/>
      <c r="F402" s="9"/>
      <c r="G402" s="9"/>
      <c r="H402" s="9"/>
      <c r="I402" s="9"/>
      <c r="J402" s="8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11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68"/>
      <c r="AH402" s="68"/>
      <c r="AI402" s="68"/>
      <c r="AJ402" s="68"/>
      <c r="AK402" s="68"/>
      <c r="AL402" s="68"/>
      <c r="AM402" s="68"/>
      <c r="AN402" s="68"/>
      <c r="AO402" s="68"/>
      <c r="AP402" s="68"/>
      <c r="AQ402" s="68"/>
      <c r="AR402" s="68"/>
      <c r="AS402" s="68"/>
      <c r="AT402" s="68"/>
      <c r="AU402" s="68"/>
      <c r="AV402" s="68"/>
    </row>
    <row r="403" spans="1:48" ht="12.75" customHeight="1">
      <c r="A403" s="9"/>
      <c r="B403" s="9"/>
      <c r="C403" s="9"/>
      <c r="D403" s="9"/>
      <c r="E403" s="9"/>
      <c r="F403" s="9"/>
      <c r="G403" s="9"/>
      <c r="H403" s="9"/>
      <c r="I403" s="9"/>
      <c r="J403" s="8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11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68"/>
      <c r="AH403" s="68"/>
      <c r="AI403" s="68"/>
      <c r="AJ403" s="68"/>
      <c r="AK403" s="68"/>
      <c r="AL403" s="68"/>
      <c r="AM403" s="68"/>
      <c r="AN403" s="68"/>
      <c r="AO403" s="68"/>
      <c r="AP403" s="68"/>
      <c r="AQ403" s="68"/>
      <c r="AR403" s="68"/>
      <c r="AS403" s="68"/>
      <c r="AT403" s="68"/>
      <c r="AU403" s="68"/>
      <c r="AV403" s="68"/>
    </row>
    <row r="404" spans="1:48" ht="12.75" customHeight="1">
      <c r="A404" s="9"/>
      <c r="B404" s="9"/>
      <c r="C404" s="9"/>
      <c r="D404" s="9"/>
      <c r="E404" s="9"/>
      <c r="F404" s="9"/>
      <c r="G404" s="9"/>
      <c r="H404" s="9"/>
      <c r="I404" s="9"/>
      <c r="J404" s="8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11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68"/>
      <c r="AH404" s="68"/>
      <c r="AI404" s="68"/>
      <c r="AJ404" s="68"/>
      <c r="AK404" s="68"/>
      <c r="AL404" s="68"/>
      <c r="AM404" s="68"/>
      <c r="AN404" s="68"/>
      <c r="AO404" s="68"/>
      <c r="AP404" s="68"/>
      <c r="AQ404" s="68"/>
      <c r="AR404" s="68"/>
      <c r="AS404" s="68"/>
      <c r="AT404" s="68"/>
      <c r="AU404" s="68"/>
      <c r="AV404" s="68"/>
    </row>
    <row r="405" spans="1:48" ht="12.75" customHeight="1">
      <c r="A405" s="9"/>
      <c r="B405" s="9"/>
      <c r="C405" s="9"/>
      <c r="D405" s="9"/>
      <c r="E405" s="9"/>
      <c r="F405" s="9"/>
      <c r="G405" s="9"/>
      <c r="H405" s="9"/>
      <c r="I405" s="9"/>
      <c r="J405" s="8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11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68"/>
      <c r="AH405" s="68"/>
      <c r="AI405" s="68"/>
      <c r="AJ405" s="68"/>
      <c r="AK405" s="68"/>
      <c r="AL405" s="68"/>
      <c r="AM405" s="68"/>
      <c r="AN405" s="68"/>
      <c r="AO405" s="68"/>
      <c r="AP405" s="68"/>
      <c r="AQ405" s="68"/>
      <c r="AR405" s="68"/>
      <c r="AS405" s="68"/>
      <c r="AT405" s="68"/>
      <c r="AU405" s="68"/>
      <c r="AV405" s="68"/>
    </row>
    <row r="406" spans="1:48" ht="12.75" customHeight="1">
      <c r="A406" s="9"/>
      <c r="B406" s="9"/>
      <c r="C406" s="9"/>
      <c r="D406" s="9"/>
      <c r="E406" s="9"/>
      <c r="F406" s="9"/>
      <c r="G406" s="9"/>
      <c r="H406" s="9"/>
      <c r="I406" s="9"/>
      <c r="J406" s="8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11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68"/>
      <c r="AH406" s="68"/>
      <c r="AI406" s="68"/>
      <c r="AJ406" s="68"/>
      <c r="AK406" s="68"/>
      <c r="AL406" s="68"/>
      <c r="AM406" s="68"/>
      <c r="AN406" s="68"/>
      <c r="AO406" s="68"/>
      <c r="AP406" s="68"/>
      <c r="AQ406" s="68"/>
      <c r="AR406" s="68"/>
      <c r="AS406" s="68"/>
      <c r="AT406" s="68"/>
      <c r="AU406" s="68"/>
      <c r="AV406" s="68"/>
    </row>
    <row r="407" spans="1:48" ht="12.75" customHeight="1">
      <c r="A407" s="9"/>
      <c r="B407" s="9"/>
      <c r="C407" s="9"/>
      <c r="D407" s="9"/>
      <c r="E407" s="9"/>
      <c r="F407" s="9"/>
      <c r="G407" s="9"/>
      <c r="H407" s="9"/>
      <c r="I407" s="9"/>
      <c r="J407" s="8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11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68"/>
      <c r="AH407" s="68"/>
      <c r="AI407" s="68"/>
      <c r="AJ407" s="68"/>
      <c r="AK407" s="68"/>
      <c r="AL407" s="68"/>
      <c r="AM407" s="68"/>
      <c r="AN407" s="68"/>
      <c r="AO407" s="68"/>
      <c r="AP407" s="68"/>
      <c r="AQ407" s="68"/>
      <c r="AR407" s="68"/>
      <c r="AS407" s="68"/>
      <c r="AT407" s="68"/>
      <c r="AU407" s="68"/>
      <c r="AV407" s="68"/>
    </row>
    <row r="408" spans="1:48" ht="12.75" customHeight="1">
      <c r="A408" s="9"/>
      <c r="B408" s="9"/>
      <c r="C408" s="9"/>
      <c r="D408" s="9"/>
      <c r="E408" s="9"/>
      <c r="F408" s="9"/>
      <c r="G408" s="9"/>
      <c r="H408" s="9"/>
      <c r="I408" s="9"/>
      <c r="J408" s="8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11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68"/>
      <c r="AH408" s="68"/>
      <c r="AI408" s="68"/>
      <c r="AJ408" s="68"/>
      <c r="AK408" s="68"/>
      <c r="AL408" s="68"/>
      <c r="AM408" s="68"/>
      <c r="AN408" s="68"/>
      <c r="AO408" s="68"/>
      <c r="AP408" s="68"/>
      <c r="AQ408" s="68"/>
      <c r="AR408" s="68"/>
      <c r="AS408" s="68"/>
      <c r="AT408" s="68"/>
      <c r="AU408" s="68"/>
      <c r="AV408" s="68"/>
    </row>
    <row r="409" spans="1:48" ht="12.75" customHeight="1">
      <c r="A409" s="9"/>
      <c r="B409" s="9"/>
      <c r="C409" s="9"/>
      <c r="D409" s="9"/>
      <c r="E409" s="9"/>
      <c r="F409" s="9"/>
      <c r="G409" s="9"/>
      <c r="H409" s="9"/>
      <c r="I409" s="9"/>
      <c r="J409" s="8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11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68"/>
      <c r="AH409" s="68"/>
      <c r="AI409" s="68"/>
      <c r="AJ409" s="68"/>
      <c r="AK409" s="68"/>
      <c r="AL409" s="68"/>
      <c r="AM409" s="68"/>
      <c r="AN409" s="68"/>
      <c r="AO409" s="68"/>
      <c r="AP409" s="68"/>
      <c r="AQ409" s="68"/>
      <c r="AR409" s="68"/>
      <c r="AS409" s="68"/>
      <c r="AT409" s="68"/>
      <c r="AU409" s="68"/>
      <c r="AV409" s="68"/>
    </row>
    <row r="410" spans="1:48" ht="12.75" customHeight="1">
      <c r="A410" s="9"/>
      <c r="B410" s="9"/>
      <c r="C410" s="9"/>
      <c r="D410" s="9"/>
      <c r="E410" s="9"/>
      <c r="F410" s="9"/>
      <c r="G410" s="9"/>
      <c r="H410" s="9"/>
      <c r="I410" s="9"/>
      <c r="J410" s="8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11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68"/>
      <c r="AH410" s="68"/>
      <c r="AI410" s="68"/>
      <c r="AJ410" s="68"/>
      <c r="AK410" s="68"/>
      <c r="AL410" s="68"/>
      <c r="AM410" s="68"/>
      <c r="AN410" s="68"/>
      <c r="AO410" s="68"/>
      <c r="AP410" s="68"/>
      <c r="AQ410" s="68"/>
      <c r="AR410" s="68"/>
      <c r="AS410" s="68"/>
      <c r="AT410" s="68"/>
      <c r="AU410" s="68"/>
      <c r="AV410" s="68"/>
    </row>
    <row r="411" spans="1:48" ht="12.75" customHeight="1">
      <c r="A411" s="9"/>
      <c r="B411" s="9"/>
      <c r="C411" s="9"/>
      <c r="D411" s="9"/>
      <c r="E411" s="9"/>
      <c r="F411" s="9"/>
      <c r="G411" s="9"/>
      <c r="H411" s="9"/>
      <c r="I411" s="9"/>
      <c r="J411" s="8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11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68"/>
      <c r="AH411" s="68"/>
      <c r="AI411" s="68"/>
      <c r="AJ411" s="68"/>
      <c r="AK411" s="68"/>
      <c r="AL411" s="68"/>
      <c r="AM411" s="68"/>
      <c r="AN411" s="68"/>
      <c r="AO411" s="68"/>
      <c r="AP411" s="68"/>
      <c r="AQ411" s="68"/>
      <c r="AR411" s="68"/>
      <c r="AS411" s="68"/>
      <c r="AT411" s="68"/>
      <c r="AU411" s="68"/>
      <c r="AV411" s="68"/>
    </row>
    <row r="412" spans="1:48" ht="12.75" customHeight="1">
      <c r="A412" s="9"/>
      <c r="B412" s="9"/>
      <c r="C412" s="9"/>
      <c r="D412" s="9"/>
      <c r="E412" s="9"/>
      <c r="F412" s="9"/>
      <c r="G412" s="9"/>
      <c r="H412" s="9"/>
      <c r="I412" s="9"/>
      <c r="J412" s="8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11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68"/>
      <c r="AH412" s="68"/>
      <c r="AI412" s="68"/>
      <c r="AJ412" s="68"/>
      <c r="AK412" s="68"/>
      <c r="AL412" s="68"/>
      <c r="AM412" s="68"/>
      <c r="AN412" s="68"/>
      <c r="AO412" s="68"/>
      <c r="AP412" s="68"/>
      <c r="AQ412" s="68"/>
      <c r="AR412" s="68"/>
      <c r="AS412" s="68"/>
      <c r="AT412" s="68"/>
      <c r="AU412" s="68"/>
      <c r="AV412" s="68"/>
    </row>
    <row r="413" spans="1:48" ht="12.75" customHeight="1">
      <c r="A413" s="9"/>
      <c r="B413" s="9"/>
      <c r="C413" s="9"/>
      <c r="D413" s="9"/>
      <c r="E413" s="9"/>
      <c r="F413" s="9"/>
      <c r="G413" s="9"/>
      <c r="H413" s="9"/>
      <c r="I413" s="9"/>
      <c r="J413" s="8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11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68"/>
      <c r="AH413" s="68"/>
      <c r="AI413" s="68"/>
      <c r="AJ413" s="68"/>
      <c r="AK413" s="68"/>
      <c r="AL413" s="68"/>
      <c r="AM413" s="68"/>
      <c r="AN413" s="68"/>
      <c r="AO413" s="68"/>
      <c r="AP413" s="68"/>
      <c r="AQ413" s="68"/>
      <c r="AR413" s="68"/>
      <c r="AS413" s="68"/>
      <c r="AT413" s="68"/>
      <c r="AU413" s="68"/>
      <c r="AV413" s="68"/>
    </row>
    <row r="414" spans="1:48" ht="12.75" customHeight="1">
      <c r="A414" s="9"/>
      <c r="B414" s="9"/>
      <c r="C414" s="9"/>
      <c r="D414" s="9"/>
      <c r="E414" s="9"/>
      <c r="F414" s="9"/>
      <c r="G414" s="9"/>
      <c r="H414" s="9"/>
      <c r="I414" s="9"/>
      <c r="J414" s="8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11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68"/>
      <c r="AH414" s="68"/>
      <c r="AI414" s="68"/>
      <c r="AJ414" s="68"/>
      <c r="AK414" s="68"/>
      <c r="AL414" s="68"/>
      <c r="AM414" s="68"/>
      <c r="AN414" s="68"/>
      <c r="AO414" s="68"/>
      <c r="AP414" s="68"/>
      <c r="AQ414" s="68"/>
      <c r="AR414" s="68"/>
      <c r="AS414" s="68"/>
      <c r="AT414" s="68"/>
      <c r="AU414" s="68"/>
      <c r="AV414" s="68"/>
    </row>
    <row r="415" spans="1:48" ht="12.75" customHeight="1">
      <c r="A415" s="9"/>
      <c r="B415" s="9"/>
      <c r="C415" s="9"/>
      <c r="D415" s="9"/>
      <c r="E415" s="9"/>
      <c r="F415" s="9"/>
      <c r="G415" s="9"/>
      <c r="H415" s="9"/>
      <c r="I415" s="9"/>
      <c r="J415" s="8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11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68"/>
      <c r="AH415" s="68"/>
      <c r="AI415" s="68"/>
      <c r="AJ415" s="68"/>
      <c r="AK415" s="68"/>
      <c r="AL415" s="68"/>
      <c r="AM415" s="68"/>
      <c r="AN415" s="68"/>
      <c r="AO415" s="68"/>
      <c r="AP415" s="68"/>
      <c r="AQ415" s="68"/>
      <c r="AR415" s="68"/>
      <c r="AS415" s="68"/>
      <c r="AT415" s="68"/>
      <c r="AU415" s="68"/>
      <c r="AV415" s="68"/>
    </row>
    <row r="416" spans="1:48" ht="12.75" customHeight="1">
      <c r="A416" s="9"/>
      <c r="B416" s="9"/>
      <c r="C416" s="9"/>
      <c r="D416" s="9"/>
      <c r="E416" s="9"/>
      <c r="F416" s="9"/>
      <c r="G416" s="9"/>
      <c r="H416" s="9"/>
      <c r="I416" s="9"/>
      <c r="J416" s="8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11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68"/>
      <c r="AH416" s="68"/>
      <c r="AI416" s="68"/>
      <c r="AJ416" s="68"/>
      <c r="AK416" s="68"/>
      <c r="AL416" s="68"/>
      <c r="AM416" s="68"/>
      <c r="AN416" s="68"/>
      <c r="AO416" s="68"/>
      <c r="AP416" s="68"/>
      <c r="AQ416" s="68"/>
      <c r="AR416" s="68"/>
      <c r="AS416" s="68"/>
      <c r="AT416" s="68"/>
      <c r="AU416" s="68"/>
      <c r="AV416" s="68"/>
    </row>
    <row r="417" spans="1:48" ht="12.75" customHeight="1">
      <c r="A417" s="9"/>
      <c r="B417" s="9"/>
      <c r="C417" s="9"/>
      <c r="D417" s="9"/>
      <c r="E417" s="9"/>
      <c r="F417" s="9"/>
      <c r="G417" s="9"/>
      <c r="H417" s="9"/>
      <c r="I417" s="9"/>
      <c r="J417" s="8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11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68"/>
      <c r="AH417" s="68"/>
      <c r="AI417" s="68"/>
      <c r="AJ417" s="68"/>
      <c r="AK417" s="68"/>
      <c r="AL417" s="68"/>
      <c r="AM417" s="68"/>
      <c r="AN417" s="68"/>
      <c r="AO417" s="68"/>
      <c r="AP417" s="68"/>
      <c r="AQ417" s="68"/>
      <c r="AR417" s="68"/>
      <c r="AS417" s="68"/>
      <c r="AT417" s="68"/>
      <c r="AU417" s="68"/>
      <c r="AV417" s="68"/>
    </row>
    <row r="418" spans="1:48" ht="12.75" customHeight="1">
      <c r="A418" s="9"/>
      <c r="B418" s="9"/>
      <c r="C418" s="9"/>
      <c r="D418" s="9"/>
      <c r="E418" s="9"/>
      <c r="F418" s="9"/>
      <c r="G418" s="9"/>
      <c r="H418" s="9"/>
      <c r="I418" s="9"/>
      <c r="J418" s="8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11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68"/>
      <c r="AH418" s="68"/>
      <c r="AI418" s="68"/>
      <c r="AJ418" s="68"/>
      <c r="AK418" s="68"/>
      <c r="AL418" s="68"/>
      <c r="AM418" s="68"/>
      <c r="AN418" s="68"/>
      <c r="AO418" s="68"/>
      <c r="AP418" s="68"/>
      <c r="AQ418" s="68"/>
      <c r="AR418" s="68"/>
      <c r="AS418" s="68"/>
      <c r="AT418" s="68"/>
      <c r="AU418" s="68"/>
      <c r="AV418" s="68"/>
    </row>
    <row r="419" spans="1:48" ht="12.75" customHeight="1">
      <c r="A419" s="9"/>
      <c r="B419" s="9"/>
      <c r="C419" s="9"/>
      <c r="D419" s="9"/>
      <c r="E419" s="9"/>
      <c r="F419" s="9"/>
      <c r="G419" s="9"/>
      <c r="H419" s="9"/>
      <c r="I419" s="9"/>
      <c r="J419" s="8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11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68"/>
      <c r="AH419" s="68"/>
      <c r="AI419" s="68"/>
      <c r="AJ419" s="68"/>
      <c r="AK419" s="68"/>
      <c r="AL419" s="68"/>
      <c r="AM419" s="68"/>
      <c r="AN419" s="68"/>
      <c r="AO419" s="68"/>
      <c r="AP419" s="68"/>
      <c r="AQ419" s="68"/>
      <c r="AR419" s="68"/>
      <c r="AS419" s="68"/>
      <c r="AT419" s="68"/>
      <c r="AU419" s="68"/>
      <c r="AV419" s="68"/>
    </row>
    <row r="420" spans="1:48" ht="12.75" customHeight="1">
      <c r="A420" s="9"/>
      <c r="B420" s="9"/>
      <c r="C420" s="9"/>
      <c r="D420" s="9"/>
      <c r="E420" s="9"/>
      <c r="F420" s="9"/>
      <c r="G420" s="9"/>
      <c r="H420" s="9"/>
      <c r="I420" s="9"/>
      <c r="J420" s="8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11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68"/>
      <c r="AH420" s="68"/>
      <c r="AI420" s="68"/>
      <c r="AJ420" s="68"/>
      <c r="AK420" s="68"/>
      <c r="AL420" s="68"/>
      <c r="AM420" s="68"/>
      <c r="AN420" s="68"/>
      <c r="AO420" s="68"/>
      <c r="AP420" s="68"/>
      <c r="AQ420" s="68"/>
      <c r="AR420" s="68"/>
      <c r="AS420" s="68"/>
      <c r="AT420" s="68"/>
      <c r="AU420" s="68"/>
      <c r="AV420" s="68"/>
    </row>
    <row r="421" spans="1:48" ht="12.75" customHeight="1">
      <c r="A421" s="9"/>
      <c r="B421" s="9"/>
      <c r="C421" s="9"/>
      <c r="D421" s="9"/>
      <c r="E421" s="9"/>
      <c r="F421" s="9"/>
      <c r="G421" s="9"/>
      <c r="H421" s="9"/>
      <c r="I421" s="9"/>
      <c r="J421" s="8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11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68"/>
      <c r="AH421" s="68"/>
      <c r="AI421" s="68"/>
      <c r="AJ421" s="68"/>
      <c r="AK421" s="68"/>
      <c r="AL421" s="68"/>
      <c r="AM421" s="68"/>
      <c r="AN421" s="68"/>
      <c r="AO421" s="68"/>
      <c r="AP421" s="68"/>
      <c r="AQ421" s="68"/>
      <c r="AR421" s="68"/>
      <c r="AS421" s="68"/>
      <c r="AT421" s="68"/>
      <c r="AU421" s="68"/>
      <c r="AV421" s="68"/>
    </row>
    <row r="422" spans="1:48" ht="12.75" customHeight="1">
      <c r="A422" s="9"/>
      <c r="B422" s="9"/>
      <c r="C422" s="9"/>
      <c r="D422" s="9"/>
      <c r="E422" s="9"/>
      <c r="F422" s="9"/>
      <c r="G422" s="9"/>
      <c r="H422" s="9"/>
      <c r="I422" s="9"/>
      <c r="J422" s="8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11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68"/>
      <c r="AH422" s="68"/>
      <c r="AI422" s="68"/>
      <c r="AJ422" s="68"/>
      <c r="AK422" s="68"/>
      <c r="AL422" s="68"/>
      <c r="AM422" s="68"/>
      <c r="AN422" s="68"/>
      <c r="AO422" s="68"/>
      <c r="AP422" s="68"/>
      <c r="AQ422" s="68"/>
      <c r="AR422" s="68"/>
      <c r="AS422" s="68"/>
      <c r="AT422" s="68"/>
      <c r="AU422" s="68"/>
      <c r="AV422" s="68"/>
    </row>
    <row r="423" spans="1:48" ht="12.75" customHeight="1">
      <c r="A423" s="9"/>
      <c r="B423" s="9"/>
      <c r="C423" s="9"/>
      <c r="D423" s="9"/>
      <c r="E423" s="9"/>
      <c r="F423" s="9"/>
      <c r="G423" s="9"/>
      <c r="H423" s="9"/>
      <c r="I423" s="9"/>
      <c r="J423" s="8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11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68"/>
      <c r="AH423" s="68"/>
      <c r="AI423" s="68"/>
      <c r="AJ423" s="68"/>
      <c r="AK423" s="68"/>
      <c r="AL423" s="68"/>
      <c r="AM423" s="68"/>
      <c r="AN423" s="68"/>
      <c r="AO423" s="68"/>
      <c r="AP423" s="68"/>
      <c r="AQ423" s="68"/>
      <c r="AR423" s="68"/>
      <c r="AS423" s="68"/>
      <c r="AT423" s="68"/>
      <c r="AU423" s="68"/>
      <c r="AV423" s="68"/>
    </row>
    <row r="424" spans="1:48" ht="12.75" customHeight="1">
      <c r="A424" s="9"/>
      <c r="B424" s="9"/>
      <c r="C424" s="9"/>
      <c r="D424" s="9"/>
      <c r="E424" s="9"/>
      <c r="F424" s="9"/>
      <c r="G424" s="9"/>
      <c r="H424" s="9"/>
      <c r="I424" s="9"/>
      <c r="J424" s="8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11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68"/>
      <c r="AH424" s="68"/>
      <c r="AI424" s="68"/>
      <c r="AJ424" s="68"/>
      <c r="AK424" s="68"/>
      <c r="AL424" s="68"/>
      <c r="AM424" s="68"/>
      <c r="AN424" s="68"/>
      <c r="AO424" s="68"/>
      <c r="AP424" s="68"/>
      <c r="AQ424" s="68"/>
      <c r="AR424" s="68"/>
      <c r="AS424" s="68"/>
      <c r="AT424" s="68"/>
      <c r="AU424" s="68"/>
      <c r="AV424" s="68"/>
    </row>
    <row r="425" spans="1:48" ht="12.75" customHeight="1">
      <c r="A425" s="9"/>
      <c r="B425" s="9"/>
      <c r="C425" s="9"/>
      <c r="D425" s="9"/>
      <c r="E425" s="9"/>
      <c r="F425" s="9"/>
      <c r="G425" s="9"/>
      <c r="H425" s="9"/>
      <c r="I425" s="9"/>
      <c r="J425" s="8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11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68"/>
      <c r="AH425" s="68"/>
      <c r="AI425" s="68"/>
      <c r="AJ425" s="68"/>
      <c r="AK425" s="68"/>
      <c r="AL425" s="68"/>
      <c r="AM425" s="68"/>
      <c r="AN425" s="68"/>
      <c r="AO425" s="68"/>
      <c r="AP425" s="68"/>
      <c r="AQ425" s="68"/>
      <c r="AR425" s="68"/>
      <c r="AS425" s="68"/>
      <c r="AT425" s="68"/>
      <c r="AU425" s="68"/>
      <c r="AV425" s="68"/>
    </row>
    <row r="426" spans="1:48" ht="12.75" customHeight="1">
      <c r="A426" s="9"/>
      <c r="B426" s="9"/>
      <c r="C426" s="9"/>
      <c r="D426" s="9"/>
      <c r="E426" s="9"/>
      <c r="F426" s="9"/>
      <c r="G426" s="9"/>
      <c r="H426" s="9"/>
      <c r="I426" s="9"/>
      <c r="J426" s="8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11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68"/>
      <c r="AH426" s="68"/>
      <c r="AI426" s="68"/>
      <c r="AJ426" s="68"/>
      <c r="AK426" s="68"/>
      <c r="AL426" s="68"/>
      <c r="AM426" s="68"/>
      <c r="AN426" s="68"/>
      <c r="AO426" s="68"/>
      <c r="AP426" s="68"/>
      <c r="AQ426" s="68"/>
      <c r="AR426" s="68"/>
      <c r="AS426" s="68"/>
      <c r="AT426" s="68"/>
      <c r="AU426" s="68"/>
      <c r="AV426" s="68"/>
    </row>
    <row r="427" spans="1:48" ht="12.75" customHeight="1">
      <c r="A427" s="9"/>
      <c r="B427" s="9"/>
      <c r="C427" s="9"/>
      <c r="D427" s="9"/>
      <c r="E427" s="9"/>
      <c r="F427" s="9"/>
      <c r="G427" s="9"/>
      <c r="H427" s="9"/>
      <c r="I427" s="9"/>
      <c r="J427" s="8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11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68"/>
      <c r="AH427" s="68"/>
      <c r="AI427" s="68"/>
      <c r="AJ427" s="68"/>
      <c r="AK427" s="68"/>
      <c r="AL427" s="68"/>
      <c r="AM427" s="68"/>
      <c r="AN427" s="68"/>
      <c r="AO427" s="68"/>
      <c r="AP427" s="68"/>
      <c r="AQ427" s="68"/>
      <c r="AR427" s="68"/>
      <c r="AS427" s="68"/>
      <c r="AT427" s="68"/>
      <c r="AU427" s="68"/>
      <c r="AV427" s="68"/>
    </row>
    <row r="428" spans="1:48" ht="12.75" customHeight="1">
      <c r="A428" s="9"/>
      <c r="B428" s="9"/>
      <c r="C428" s="9"/>
      <c r="D428" s="9"/>
      <c r="E428" s="9"/>
      <c r="F428" s="9"/>
      <c r="G428" s="9"/>
      <c r="H428" s="9"/>
      <c r="I428" s="9"/>
      <c r="J428" s="8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11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68"/>
      <c r="AH428" s="68"/>
      <c r="AI428" s="68"/>
      <c r="AJ428" s="68"/>
      <c r="AK428" s="68"/>
      <c r="AL428" s="68"/>
      <c r="AM428" s="68"/>
      <c r="AN428" s="68"/>
      <c r="AO428" s="68"/>
      <c r="AP428" s="68"/>
      <c r="AQ428" s="68"/>
      <c r="AR428" s="68"/>
      <c r="AS428" s="68"/>
      <c r="AT428" s="68"/>
      <c r="AU428" s="68"/>
      <c r="AV428" s="68"/>
    </row>
    <row r="429" spans="1:48" ht="12.75" customHeight="1">
      <c r="A429" s="9"/>
      <c r="B429" s="9"/>
      <c r="C429" s="9"/>
      <c r="D429" s="9"/>
      <c r="E429" s="9"/>
      <c r="F429" s="9"/>
      <c r="G429" s="9"/>
      <c r="H429" s="9"/>
      <c r="I429" s="9"/>
      <c r="J429" s="8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11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68"/>
      <c r="AH429" s="68"/>
      <c r="AI429" s="68"/>
      <c r="AJ429" s="68"/>
      <c r="AK429" s="68"/>
      <c r="AL429" s="68"/>
      <c r="AM429" s="68"/>
      <c r="AN429" s="68"/>
      <c r="AO429" s="68"/>
      <c r="AP429" s="68"/>
      <c r="AQ429" s="68"/>
      <c r="AR429" s="68"/>
      <c r="AS429" s="68"/>
      <c r="AT429" s="68"/>
      <c r="AU429" s="68"/>
      <c r="AV429" s="68"/>
    </row>
    <row r="430" spans="1:48" ht="12.75" customHeight="1">
      <c r="A430" s="9"/>
      <c r="B430" s="9"/>
      <c r="C430" s="9"/>
      <c r="D430" s="9"/>
      <c r="E430" s="9"/>
      <c r="F430" s="9"/>
      <c r="G430" s="9"/>
      <c r="H430" s="9"/>
      <c r="I430" s="9"/>
      <c r="J430" s="8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11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68"/>
      <c r="AH430" s="68"/>
      <c r="AI430" s="68"/>
      <c r="AJ430" s="68"/>
      <c r="AK430" s="68"/>
      <c r="AL430" s="68"/>
      <c r="AM430" s="68"/>
      <c r="AN430" s="68"/>
      <c r="AO430" s="68"/>
      <c r="AP430" s="68"/>
      <c r="AQ430" s="68"/>
      <c r="AR430" s="68"/>
      <c r="AS430" s="68"/>
      <c r="AT430" s="68"/>
      <c r="AU430" s="68"/>
      <c r="AV430" s="68"/>
    </row>
    <row r="431" spans="1:48" ht="12.75" customHeight="1">
      <c r="A431" s="9"/>
      <c r="B431" s="9"/>
      <c r="C431" s="9"/>
      <c r="D431" s="9"/>
      <c r="E431" s="9"/>
      <c r="F431" s="9"/>
      <c r="G431" s="9"/>
      <c r="H431" s="9"/>
      <c r="I431" s="9"/>
      <c r="J431" s="8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11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68"/>
      <c r="AH431" s="68"/>
      <c r="AI431" s="68"/>
      <c r="AJ431" s="68"/>
      <c r="AK431" s="68"/>
      <c r="AL431" s="68"/>
      <c r="AM431" s="68"/>
      <c r="AN431" s="68"/>
      <c r="AO431" s="68"/>
      <c r="AP431" s="68"/>
      <c r="AQ431" s="68"/>
      <c r="AR431" s="68"/>
      <c r="AS431" s="68"/>
      <c r="AT431" s="68"/>
      <c r="AU431" s="68"/>
      <c r="AV431" s="68"/>
    </row>
    <row r="432" spans="1:48" ht="12.75" customHeight="1">
      <c r="A432" s="9"/>
      <c r="B432" s="9"/>
      <c r="C432" s="9"/>
      <c r="D432" s="9"/>
      <c r="E432" s="9"/>
      <c r="F432" s="9"/>
      <c r="G432" s="9"/>
      <c r="H432" s="9"/>
      <c r="I432" s="9"/>
      <c r="J432" s="8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11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68"/>
      <c r="AH432" s="68"/>
      <c r="AI432" s="68"/>
      <c r="AJ432" s="68"/>
      <c r="AK432" s="68"/>
      <c r="AL432" s="68"/>
      <c r="AM432" s="68"/>
      <c r="AN432" s="68"/>
      <c r="AO432" s="68"/>
      <c r="AP432" s="68"/>
      <c r="AQ432" s="68"/>
      <c r="AR432" s="68"/>
      <c r="AS432" s="68"/>
      <c r="AT432" s="68"/>
      <c r="AU432" s="68"/>
      <c r="AV432" s="68"/>
    </row>
    <row r="433" spans="1:48" ht="12.75" customHeight="1">
      <c r="A433" s="9"/>
      <c r="B433" s="9"/>
      <c r="C433" s="9"/>
      <c r="D433" s="9"/>
      <c r="E433" s="9"/>
      <c r="F433" s="9"/>
      <c r="G433" s="9"/>
      <c r="H433" s="9"/>
      <c r="I433" s="9"/>
      <c r="J433" s="8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11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68"/>
      <c r="AH433" s="68"/>
      <c r="AI433" s="68"/>
      <c r="AJ433" s="68"/>
      <c r="AK433" s="68"/>
      <c r="AL433" s="68"/>
      <c r="AM433" s="68"/>
      <c r="AN433" s="68"/>
      <c r="AO433" s="68"/>
      <c r="AP433" s="68"/>
      <c r="AQ433" s="68"/>
      <c r="AR433" s="68"/>
      <c r="AS433" s="68"/>
      <c r="AT433" s="68"/>
      <c r="AU433" s="68"/>
      <c r="AV433" s="68"/>
    </row>
    <row r="434" spans="1:48" ht="12.75" customHeight="1">
      <c r="A434" s="9"/>
      <c r="B434" s="9"/>
      <c r="C434" s="9"/>
      <c r="D434" s="9"/>
      <c r="E434" s="9"/>
      <c r="F434" s="9"/>
      <c r="G434" s="9"/>
      <c r="H434" s="9"/>
      <c r="I434" s="9"/>
      <c r="J434" s="8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11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68"/>
      <c r="AH434" s="68"/>
      <c r="AI434" s="68"/>
      <c r="AJ434" s="68"/>
      <c r="AK434" s="68"/>
      <c r="AL434" s="68"/>
      <c r="AM434" s="68"/>
      <c r="AN434" s="68"/>
      <c r="AO434" s="68"/>
      <c r="AP434" s="68"/>
      <c r="AQ434" s="68"/>
      <c r="AR434" s="68"/>
      <c r="AS434" s="68"/>
      <c r="AT434" s="68"/>
      <c r="AU434" s="68"/>
      <c r="AV434" s="68"/>
    </row>
    <row r="435" spans="1:48" ht="12.75" customHeight="1">
      <c r="A435" s="9"/>
      <c r="B435" s="9"/>
      <c r="C435" s="9"/>
      <c r="D435" s="9"/>
      <c r="E435" s="9"/>
      <c r="F435" s="9"/>
      <c r="G435" s="9"/>
      <c r="H435" s="9"/>
      <c r="I435" s="9"/>
      <c r="J435" s="8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11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68"/>
      <c r="AH435" s="68"/>
      <c r="AI435" s="68"/>
      <c r="AJ435" s="68"/>
      <c r="AK435" s="68"/>
      <c r="AL435" s="68"/>
      <c r="AM435" s="68"/>
      <c r="AN435" s="68"/>
      <c r="AO435" s="68"/>
      <c r="AP435" s="68"/>
      <c r="AQ435" s="68"/>
      <c r="AR435" s="68"/>
      <c r="AS435" s="68"/>
      <c r="AT435" s="68"/>
      <c r="AU435" s="68"/>
      <c r="AV435" s="68"/>
    </row>
    <row r="436" spans="1:48" ht="12.75" customHeight="1">
      <c r="A436" s="9"/>
      <c r="B436" s="9"/>
      <c r="C436" s="9"/>
      <c r="D436" s="9"/>
      <c r="E436" s="9"/>
      <c r="F436" s="9"/>
      <c r="G436" s="9"/>
      <c r="H436" s="9"/>
      <c r="I436" s="9"/>
      <c r="J436" s="8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11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68"/>
      <c r="AH436" s="68"/>
      <c r="AI436" s="68"/>
      <c r="AJ436" s="68"/>
      <c r="AK436" s="68"/>
      <c r="AL436" s="68"/>
      <c r="AM436" s="68"/>
      <c r="AN436" s="68"/>
      <c r="AO436" s="68"/>
      <c r="AP436" s="68"/>
      <c r="AQ436" s="68"/>
      <c r="AR436" s="68"/>
      <c r="AS436" s="68"/>
      <c r="AT436" s="68"/>
      <c r="AU436" s="68"/>
      <c r="AV436" s="68"/>
    </row>
    <row r="437" spans="1:48" ht="12.75" customHeight="1">
      <c r="A437" s="9"/>
      <c r="B437" s="9"/>
      <c r="C437" s="9"/>
      <c r="D437" s="9"/>
      <c r="E437" s="9"/>
      <c r="F437" s="9"/>
      <c r="G437" s="9"/>
      <c r="H437" s="9"/>
      <c r="I437" s="9"/>
      <c r="J437" s="8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11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68"/>
      <c r="AH437" s="68"/>
      <c r="AI437" s="68"/>
      <c r="AJ437" s="68"/>
      <c r="AK437" s="68"/>
      <c r="AL437" s="68"/>
      <c r="AM437" s="68"/>
      <c r="AN437" s="68"/>
      <c r="AO437" s="68"/>
      <c r="AP437" s="68"/>
      <c r="AQ437" s="68"/>
      <c r="AR437" s="68"/>
      <c r="AS437" s="68"/>
      <c r="AT437" s="68"/>
      <c r="AU437" s="68"/>
      <c r="AV437" s="68"/>
    </row>
    <row r="438" spans="1:48" ht="12.75" customHeight="1">
      <c r="A438" s="9"/>
      <c r="B438" s="9"/>
      <c r="C438" s="9"/>
      <c r="D438" s="9"/>
      <c r="E438" s="9"/>
      <c r="F438" s="9"/>
      <c r="G438" s="9"/>
      <c r="H438" s="9"/>
      <c r="I438" s="9"/>
      <c r="J438" s="8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11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68"/>
      <c r="AH438" s="68"/>
      <c r="AI438" s="68"/>
      <c r="AJ438" s="68"/>
      <c r="AK438" s="68"/>
      <c r="AL438" s="68"/>
      <c r="AM438" s="68"/>
      <c r="AN438" s="68"/>
      <c r="AO438" s="68"/>
      <c r="AP438" s="68"/>
      <c r="AQ438" s="68"/>
      <c r="AR438" s="68"/>
      <c r="AS438" s="68"/>
      <c r="AT438" s="68"/>
      <c r="AU438" s="68"/>
      <c r="AV438" s="68"/>
    </row>
    <row r="439" spans="1:48" ht="12.75" customHeight="1">
      <c r="A439" s="9"/>
      <c r="B439" s="9"/>
      <c r="C439" s="9"/>
      <c r="D439" s="9"/>
      <c r="E439" s="9"/>
      <c r="F439" s="9"/>
      <c r="G439" s="9"/>
      <c r="H439" s="9"/>
      <c r="I439" s="9"/>
      <c r="J439" s="8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11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68"/>
      <c r="AH439" s="68"/>
      <c r="AI439" s="68"/>
      <c r="AJ439" s="68"/>
      <c r="AK439" s="68"/>
      <c r="AL439" s="68"/>
      <c r="AM439" s="68"/>
      <c r="AN439" s="68"/>
      <c r="AO439" s="68"/>
      <c r="AP439" s="68"/>
      <c r="AQ439" s="68"/>
      <c r="AR439" s="68"/>
      <c r="AS439" s="68"/>
      <c r="AT439" s="68"/>
      <c r="AU439" s="68"/>
      <c r="AV439" s="68"/>
    </row>
    <row r="440" spans="1:48" ht="12.75" customHeight="1">
      <c r="A440" s="9"/>
      <c r="B440" s="9"/>
      <c r="C440" s="9"/>
      <c r="D440" s="9"/>
      <c r="E440" s="9"/>
      <c r="F440" s="9"/>
      <c r="G440" s="9"/>
      <c r="H440" s="9"/>
      <c r="I440" s="9"/>
      <c r="J440" s="8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11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68"/>
      <c r="AH440" s="68"/>
      <c r="AI440" s="68"/>
      <c r="AJ440" s="68"/>
      <c r="AK440" s="68"/>
      <c r="AL440" s="68"/>
      <c r="AM440" s="68"/>
      <c r="AN440" s="68"/>
      <c r="AO440" s="68"/>
      <c r="AP440" s="68"/>
      <c r="AQ440" s="68"/>
      <c r="AR440" s="68"/>
      <c r="AS440" s="68"/>
      <c r="AT440" s="68"/>
      <c r="AU440" s="68"/>
      <c r="AV440" s="68"/>
    </row>
    <row r="441" spans="1:48" ht="12.75" customHeight="1">
      <c r="A441" s="9"/>
      <c r="B441" s="9"/>
      <c r="C441" s="9"/>
      <c r="D441" s="9"/>
      <c r="E441" s="9"/>
      <c r="F441" s="9"/>
      <c r="G441" s="9"/>
      <c r="H441" s="9"/>
      <c r="I441" s="9"/>
      <c r="J441" s="8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11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68"/>
      <c r="AH441" s="68"/>
      <c r="AI441" s="68"/>
      <c r="AJ441" s="68"/>
      <c r="AK441" s="68"/>
      <c r="AL441" s="68"/>
      <c r="AM441" s="68"/>
      <c r="AN441" s="68"/>
      <c r="AO441" s="68"/>
      <c r="AP441" s="68"/>
      <c r="AQ441" s="68"/>
      <c r="AR441" s="68"/>
      <c r="AS441" s="68"/>
      <c r="AT441" s="68"/>
      <c r="AU441" s="68"/>
      <c r="AV441" s="68"/>
    </row>
    <row r="442" spans="1:48" ht="12.75" customHeight="1">
      <c r="A442" s="9"/>
      <c r="B442" s="9"/>
      <c r="C442" s="9"/>
      <c r="D442" s="9"/>
      <c r="E442" s="9"/>
      <c r="F442" s="9"/>
      <c r="G442" s="9"/>
      <c r="H442" s="9"/>
      <c r="I442" s="9"/>
      <c r="J442" s="8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11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68"/>
      <c r="AH442" s="68"/>
      <c r="AI442" s="68"/>
      <c r="AJ442" s="68"/>
      <c r="AK442" s="68"/>
      <c r="AL442" s="68"/>
      <c r="AM442" s="68"/>
      <c r="AN442" s="68"/>
      <c r="AO442" s="68"/>
      <c r="AP442" s="68"/>
      <c r="AQ442" s="68"/>
      <c r="AR442" s="68"/>
      <c r="AS442" s="68"/>
      <c r="AT442" s="68"/>
      <c r="AU442" s="68"/>
      <c r="AV442" s="68"/>
    </row>
    <row r="443" spans="1:48" ht="12.75" customHeight="1">
      <c r="A443" s="9"/>
      <c r="B443" s="9"/>
      <c r="C443" s="9"/>
      <c r="D443" s="9"/>
      <c r="E443" s="9"/>
      <c r="F443" s="9"/>
      <c r="G443" s="9"/>
      <c r="H443" s="9"/>
      <c r="I443" s="9"/>
      <c r="J443" s="8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11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68"/>
      <c r="AH443" s="68"/>
      <c r="AI443" s="68"/>
      <c r="AJ443" s="68"/>
      <c r="AK443" s="68"/>
      <c r="AL443" s="68"/>
      <c r="AM443" s="68"/>
      <c r="AN443" s="68"/>
      <c r="AO443" s="68"/>
      <c r="AP443" s="68"/>
      <c r="AQ443" s="68"/>
      <c r="AR443" s="68"/>
      <c r="AS443" s="68"/>
      <c r="AT443" s="68"/>
      <c r="AU443" s="68"/>
      <c r="AV443" s="68"/>
    </row>
    <row r="444" spans="1:48" ht="12.75" customHeight="1">
      <c r="A444" s="9"/>
      <c r="B444" s="9"/>
      <c r="C444" s="9"/>
      <c r="D444" s="9"/>
      <c r="E444" s="9"/>
      <c r="F444" s="9"/>
      <c r="G444" s="9"/>
      <c r="H444" s="9"/>
      <c r="I444" s="9"/>
      <c r="J444" s="8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11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68"/>
      <c r="AH444" s="68"/>
      <c r="AI444" s="68"/>
      <c r="AJ444" s="68"/>
      <c r="AK444" s="68"/>
      <c r="AL444" s="68"/>
      <c r="AM444" s="68"/>
      <c r="AN444" s="68"/>
      <c r="AO444" s="68"/>
      <c r="AP444" s="68"/>
      <c r="AQ444" s="68"/>
      <c r="AR444" s="68"/>
      <c r="AS444" s="68"/>
      <c r="AT444" s="68"/>
      <c r="AU444" s="68"/>
      <c r="AV444" s="68"/>
    </row>
    <row r="445" spans="1:48" ht="12.75" customHeight="1">
      <c r="A445" s="9"/>
      <c r="B445" s="9"/>
      <c r="C445" s="9"/>
      <c r="D445" s="9"/>
      <c r="E445" s="9"/>
      <c r="F445" s="9"/>
      <c r="G445" s="9"/>
      <c r="H445" s="9"/>
      <c r="I445" s="9"/>
      <c r="J445" s="8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11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68"/>
      <c r="AH445" s="68"/>
      <c r="AI445" s="68"/>
      <c r="AJ445" s="68"/>
      <c r="AK445" s="68"/>
      <c r="AL445" s="68"/>
      <c r="AM445" s="68"/>
      <c r="AN445" s="68"/>
      <c r="AO445" s="68"/>
      <c r="AP445" s="68"/>
      <c r="AQ445" s="68"/>
      <c r="AR445" s="68"/>
      <c r="AS445" s="68"/>
      <c r="AT445" s="68"/>
      <c r="AU445" s="68"/>
      <c r="AV445" s="68"/>
    </row>
    <row r="446" spans="1:48" ht="12.75" customHeight="1">
      <c r="A446" s="9"/>
      <c r="B446" s="9"/>
      <c r="C446" s="9"/>
      <c r="D446" s="9"/>
      <c r="E446" s="9"/>
      <c r="F446" s="9"/>
      <c r="G446" s="9"/>
      <c r="H446" s="9"/>
      <c r="I446" s="9"/>
      <c r="J446" s="8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11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68"/>
      <c r="AH446" s="68"/>
      <c r="AI446" s="68"/>
      <c r="AJ446" s="68"/>
      <c r="AK446" s="68"/>
      <c r="AL446" s="68"/>
      <c r="AM446" s="68"/>
      <c r="AN446" s="68"/>
      <c r="AO446" s="68"/>
      <c r="AP446" s="68"/>
      <c r="AQ446" s="68"/>
      <c r="AR446" s="68"/>
      <c r="AS446" s="68"/>
      <c r="AT446" s="68"/>
      <c r="AU446" s="68"/>
      <c r="AV446" s="68"/>
    </row>
    <row r="447" spans="1:48" ht="12.75" customHeight="1">
      <c r="A447" s="9"/>
      <c r="B447" s="9"/>
      <c r="C447" s="9"/>
      <c r="D447" s="9"/>
      <c r="E447" s="9"/>
      <c r="F447" s="9"/>
      <c r="G447" s="9"/>
      <c r="H447" s="9"/>
      <c r="I447" s="9"/>
      <c r="J447" s="8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11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68"/>
      <c r="AH447" s="68"/>
      <c r="AI447" s="68"/>
      <c r="AJ447" s="68"/>
      <c r="AK447" s="68"/>
      <c r="AL447" s="68"/>
      <c r="AM447" s="68"/>
      <c r="AN447" s="68"/>
      <c r="AO447" s="68"/>
      <c r="AP447" s="68"/>
      <c r="AQ447" s="68"/>
      <c r="AR447" s="68"/>
      <c r="AS447" s="68"/>
      <c r="AT447" s="68"/>
      <c r="AU447" s="68"/>
      <c r="AV447" s="68"/>
    </row>
    <row r="448" spans="1:48" ht="12.75" customHeight="1">
      <c r="A448" s="9"/>
      <c r="B448" s="9"/>
      <c r="C448" s="9"/>
      <c r="D448" s="9"/>
      <c r="E448" s="9"/>
      <c r="F448" s="9"/>
      <c r="G448" s="9"/>
      <c r="H448" s="9"/>
      <c r="I448" s="9"/>
      <c r="J448" s="8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11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68"/>
      <c r="AH448" s="68"/>
      <c r="AI448" s="68"/>
      <c r="AJ448" s="68"/>
      <c r="AK448" s="68"/>
      <c r="AL448" s="68"/>
      <c r="AM448" s="68"/>
      <c r="AN448" s="68"/>
      <c r="AO448" s="68"/>
      <c r="AP448" s="68"/>
      <c r="AQ448" s="68"/>
      <c r="AR448" s="68"/>
      <c r="AS448" s="68"/>
      <c r="AT448" s="68"/>
      <c r="AU448" s="68"/>
      <c r="AV448" s="68"/>
    </row>
    <row r="449" spans="1:48" ht="12.75" customHeight="1">
      <c r="A449" s="9"/>
      <c r="B449" s="9"/>
      <c r="C449" s="9"/>
      <c r="D449" s="9"/>
      <c r="E449" s="9"/>
      <c r="F449" s="9"/>
      <c r="G449" s="9"/>
      <c r="H449" s="9"/>
      <c r="I449" s="9"/>
      <c r="J449" s="8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11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68"/>
      <c r="AH449" s="68"/>
      <c r="AI449" s="68"/>
      <c r="AJ449" s="68"/>
      <c r="AK449" s="68"/>
      <c r="AL449" s="68"/>
      <c r="AM449" s="68"/>
      <c r="AN449" s="68"/>
      <c r="AO449" s="68"/>
      <c r="AP449" s="68"/>
      <c r="AQ449" s="68"/>
      <c r="AR449" s="68"/>
      <c r="AS449" s="68"/>
      <c r="AT449" s="68"/>
      <c r="AU449" s="68"/>
      <c r="AV449" s="68"/>
    </row>
    <row r="450" spans="1:48" ht="12.75" customHeight="1">
      <c r="A450" s="9"/>
      <c r="B450" s="9"/>
      <c r="C450" s="9"/>
      <c r="D450" s="9"/>
      <c r="E450" s="9"/>
      <c r="F450" s="9"/>
      <c r="G450" s="9"/>
      <c r="H450" s="9"/>
      <c r="I450" s="9"/>
      <c r="J450" s="8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11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68"/>
      <c r="AH450" s="68"/>
      <c r="AI450" s="68"/>
      <c r="AJ450" s="68"/>
      <c r="AK450" s="68"/>
      <c r="AL450" s="68"/>
      <c r="AM450" s="68"/>
      <c r="AN450" s="68"/>
      <c r="AO450" s="68"/>
      <c r="AP450" s="68"/>
      <c r="AQ450" s="68"/>
      <c r="AR450" s="68"/>
      <c r="AS450" s="68"/>
      <c r="AT450" s="68"/>
      <c r="AU450" s="68"/>
      <c r="AV450" s="68"/>
    </row>
    <row r="451" spans="1:48" ht="12.75" customHeight="1">
      <c r="A451" s="9"/>
      <c r="B451" s="9"/>
      <c r="C451" s="9"/>
      <c r="D451" s="9"/>
      <c r="E451" s="9"/>
      <c r="F451" s="9"/>
      <c r="G451" s="9"/>
      <c r="H451" s="9"/>
      <c r="I451" s="9"/>
      <c r="J451" s="8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11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68"/>
      <c r="AH451" s="68"/>
      <c r="AI451" s="68"/>
      <c r="AJ451" s="68"/>
      <c r="AK451" s="68"/>
      <c r="AL451" s="68"/>
      <c r="AM451" s="68"/>
      <c r="AN451" s="68"/>
      <c r="AO451" s="68"/>
      <c r="AP451" s="68"/>
      <c r="AQ451" s="68"/>
      <c r="AR451" s="68"/>
      <c r="AS451" s="68"/>
      <c r="AT451" s="68"/>
      <c r="AU451" s="68"/>
      <c r="AV451" s="68"/>
    </row>
    <row r="452" spans="1:48" ht="12.75" customHeight="1">
      <c r="A452" s="9"/>
      <c r="B452" s="9"/>
      <c r="C452" s="9"/>
      <c r="D452" s="9"/>
      <c r="E452" s="9"/>
      <c r="F452" s="9"/>
      <c r="G452" s="9"/>
      <c r="H452" s="9"/>
      <c r="I452" s="9"/>
      <c r="J452" s="8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11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68"/>
      <c r="AH452" s="68"/>
      <c r="AI452" s="68"/>
      <c r="AJ452" s="68"/>
      <c r="AK452" s="68"/>
      <c r="AL452" s="68"/>
      <c r="AM452" s="68"/>
      <c r="AN452" s="68"/>
      <c r="AO452" s="68"/>
      <c r="AP452" s="68"/>
      <c r="AQ452" s="68"/>
      <c r="AR452" s="68"/>
      <c r="AS452" s="68"/>
      <c r="AT452" s="68"/>
      <c r="AU452" s="68"/>
      <c r="AV452" s="68"/>
    </row>
    <row r="453" spans="1:48" ht="12.75" customHeight="1">
      <c r="A453" s="9"/>
      <c r="B453" s="9"/>
      <c r="C453" s="9"/>
      <c r="D453" s="9"/>
      <c r="E453" s="9"/>
      <c r="F453" s="9"/>
      <c r="G453" s="9"/>
      <c r="H453" s="9"/>
      <c r="I453" s="9"/>
      <c r="J453" s="8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11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68"/>
      <c r="AH453" s="68"/>
      <c r="AI453" s="68"/>
      <c r="AJ453" s="68"/>
      <c r="AK453" s="68"/>
      <c r="AL453" s="68"/>
      <c r="AM453" s="68"/>
      <c r="AN453" s="68"/>
      <c r="AO453" s="68"/>
      <c r="AP453" s="68"/>
      <c r="AQ453" s="68"/>
      <c r="AR453" s="68"/>
      <c r="AS453" s="68"/>
      <c r="AT453" s="68"/>
      <c r="AU453" s="68"/>
      <c r="AV453" s="68"/>
    </row>
    <row r="454" spans="1:48" ht="12.75" customHeight="1">
      <c r="A454" s="9"/>
      <c r="B454" s="9"/>
      <c r="C454" s="9"/>
      <c r="D454" s="9"/>
      <c r="E454" s="9"/>
      <c r="F454" s="9"/>
      <c r="G454" s="9"/>
      <c r="H454" s="9"/>
      <c r="I454" s="9"/>
      <c r="J454" s="8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11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68"/>
      <c r="AH454" s="68"/>
      <c r="AI454" s="68"/>
      <c r="AJ454" s="68"/>
      <c r="AK454" s="68"/>
      <c r="AL454" s="68"/>
      <c r="AM454" s="68"/>
      <c r="AN454" s="68"/>
      <c r="AO454" s="68"/>
      <c r="AP454" s="68"/>
      <c r="AQ454" s="68"/>
      <c r="AR454" s="68"/>
      <c r="AS454" s="68"/>
      <c r="AT454" s="68"/>
      <c r="AU454" s="68"/>
      <c r="AV454" s="68"/>
    </row>
    <row r="455" spans="1:48" ht="12.75" customHeight="1">
      <c r="A455" s="9"/>
      <c r="B455" s="9"/>
      <c r="C455" s="9"/>
      <c r="D455" s="9"/>
      <c r="E455" s="9"/>
      <c r="F455" s="9"/>
      <c r="G455" s="9"/>
      <c r="H455" s="9"/>
      <c r="I455" s="9"/>
      <c r="J455" s="8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11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68"/>
      <c r="AH455" s="68"/>
      <c r="AI455" s="68"/>
      <c r="AJ455" s="68"/>
      <c r="AK455" s="68"/>
      <c r="AL455" s="68"/>
      <c r="AM455" s="68"/>
      <c r="AN455" s="68"/>
      <c r="AO455" s="68"/>
      <c r="AP455" s="68"/>
      <c r="AQ455" s="68"/>
      <c r="AR455" s="68"/>
      <c r="AS455" s="68"/>
      <c r="AT455" s="68"/>
      <c r="AU455" s="68"/>
      <c r="AV455" s="68"/>
    </row>
    <row r="456" spans="1:48" ht="12.75" customHeight="1">
      <c r="A456" s="9"/>
      <c r="B456" s="9"/>
      <c r="C456" s="9"/>
      <c r="D456" s="9"/>
      <c r="E456" s="9"/>
      <c r="F456" s="9"/>
      <c r="G456" s="9"/>
      <c r="H456" s="9"/>
      <c r="I456" s="9"/>
      <c r="J456" s="8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11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68"/>
      <c r="AH456" s="68"/>
      <c r="AI456" s="68"/>
      <c r="AJ456" s="68"/>
      <c r="AK456" s="68"/>
      <c r="AL456" s="68"/>
      <c r="AM456" s="68"/>
      <c r="AN456" s="68"/>
      <c r="AO456" s="68"/>
      <c r="AP456" s="68"/>
      <c r="AQ456" s="68"/>
      <c r="AR456" s="68"/>
      <c r="AS456" s="68"/>
      <c r="AT456" s="68"/>
      <c r="AU456" s="68"/>
      <c r="AV456" s="68"/>
    </row>
    <row r="457" spans="1:48" ht="12.75" customHeight="1">
      <c r="A457" s="9"/>
      <c r="B457" s="9"/>
      <c r="C457" s="9"/>
      <c r="D457" s="9"/>
      <c r="E457" s="9"/>
      <c r="F457" s="9"/>
      <c r="G457" s="9"/>
      <c r="H457" s="9"/>
      <c r="I457" s="9"/>
      <c r="J457" s="8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11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68"/>
      <c r="AH457" s="68"/>
      <c r="AI457" s="68"/>
      <c r="AJ457" s="68"/>
      <c r="AK457" s="68"/>
      <c r="AL457" s="68"/>
      <c r="AM457" s="68"/>
      <c r="AN457" s="68"/>
      <c r="AO457" s="68"/>
      <c r="AP457" s="68"/>
      <c r="AQ457" s="68"/>
      <c r="AR457" s="68"/>
      <c r="AS457" s="68"/>
      <c r="AT457" s="68"/>
      <c r="AU457" s="68"/>
      <c r="AV457" s="68"/>
    </row>
    <row r="458" spans="1:48" ht="12.75" customHeight="1">
      <c r="A458" s="9"/>
      <c r="B458" s="9"/>
      <c r="C458" s="9"/>
      <c r="D458" s="9"/>
      <c r="E458" s="9"/>
      <c r="F458" s="9"/>
      <c r="G458" s="9"/>
      <c r="H458" s="9"/>
      <c r="I458" s="9"/>
      <c r="J458" s="8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11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68"/>
      <c r="AH458" s="68"/>
      <c r="AI458" s="68"/>
      <c r="AJ458" s="68"/>
      <c r="AK458" s="68"/>
      <c r="AL458" s="68"/>
      <c r="AM458" s="68"/>
      <c r="AN458" s="68"/>
      <c r="AO458" s="68"/>
      <c r="AP458" s="68"/>
      <c r="AQ458" s="68"/>
      <c r="AR458" s="68"/>
      <c r="AS458" s="68"/>
      <c r="AT458" s="68"/>
      <c r="AU458" s="68"/>
      <c r="AV458" s="68"/>
    </row>
    <row r="459" spans="1:48" ht="12.75" customHeight="1">
      <c r="A459" s="9"/>
      <c r="B459" s="9"/>
      <c r="C459" s="9"/>
      <c r="D459" s="9"/>
      <c r="E459" s="9"/>
      <c r="F459" s="9"/>
      <c r="G459" s="9"/>
      <c r="H459" s="9"/>
      <c r="I459" s="9"/>
      <c r="J459" s="8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11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68"/>
      <c r="AH459" s="68"/>
      <c r="AI459" s="68"/>
      <c r="AJ459" s="68"/>
      <c r="AK459" s="68"/>
      <c r="AL459" s="68"/>
      <c r="AM459" s="68"/>
      <c r="AN459" s="68"/>
      <c r="AO459" s="68"/>
      <c r="AP459" s="68"/>
      <c r="AQ459" s="68"/>
      <c r="AR459" s="68"/>
      <c r="AS459" s="68"/>
      <c r="AT459" s="68"/>
      <c r="AU459" s="68"/>
      <c r="AV459" s="68"/>
    </row>
    <row r="460" spans="1:48" ht="12.75" customHeight="1">
      <c r="A460" s="9"/>
      <c r="B460" s="9"/>
      <c r="C460" s="9"/>
      <c r="D460" s="9"/>
      <c r="E460" s="9"/>
      <c r="F460" s="9"/>
      <c r="G460" s="9"/>
      <c r="H460" s="9"/>
      <c r="I460" s="9"/>
      <c r="J460" s="8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11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68"/>
      <c r="AH460" s="68"/>
      <c r="AI460" s="68"/>
      <c r="AJ460" s="68"/>
      <c r="AK460" s="68"/>
      <c r="AL460" s="68"/>
      <c r="AM460" s="68"/>
      <c r="AN460" s="68"/>
      <c r="AO460" s="68"/>
      <c r="AP460" s="68"/>
      <c r="AQ460" s="68"/>
      <c r="AR460" s="68"/>
      <c r="AS460" s="68"/>
      <c r="AT460" s="68"/>
      <c r="AU460" s="68"/>
      <c r="AV460" s="68"/>
    </row>
    <row r="461" spans="1:48" ht="12.75" customHeight="1">
      <c r="A461" s="9"/>
      <c r="B461" s="9"/>
      <c r="C461" s="9"/>
      <c r="D461" s="9"/>
      <c r="E461" s="9"/>
      <c r="F461" s="9"/>
      <c r="G461" s="9"/>
      <c r="H461" s="9"/>
      <c r="I461" s="9"/>
      <c r="J461" s="8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11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68"/>
      <c r="AH461" s="68"/>
      <c r="AI461" s="68"/>
      <c r="AJ461" s="68"/>
      <c r="AK461" s="68"/>
      <c r="AL461" s="68"/>
      <c r="AM461" s="68"/>
      <c r="AN461" s="68"/>
      <c r="AO461" s="68"/>
      <c r="AP461" s="68"/>
      <c r="AQ461" s="68"/>
      <c r="AR461" s="68"/>
      <c r="AS461" s="68"/>
      <c r="AT461" s="68"/>
      <c r="AU461" s="68"/>
      <c r="AV461" s="68"/>
    </row>
    <row r="462" spans="1:48" ht="12.75" customHeight="1">
      <c r="A462" s="9"/>
      <c r="B462" s="9"/>
      <c r="C462" s="9"/>
      <c r="D462" s="9"/>
      <c r="E462" s="9"/>
      <c r="F462" s="9"/>
      <c r="G462" s="9"/>
      <c r="H462" s="9"/>
      <c r="I462" s="9"/>
      <c r="J462" s="8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11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68"/>
      <c r="AH462" s="68"/>
      <c r="AI462" s="68"/>
      <c r="AJ462" s="68"/>
      <c r="AK462" s="68"/>
      <c r="AL462" s="68"/>
      <c r="AM462" s="68"/>
      <c r="AN462" s="68"/>
      <c r="AO462" s="68"/>
      <c r="AP462" s="68"/>
      <c r="AQ462" s="68"/>
      <c r="AR462" s="68"/>
      <c r="AS462" s="68"/>
      <c r="AT462" s="68"/>
      <c r="AU462" s="68"/>
      <c r="AV462" s="68"/>
    </row>
    <row r="463" spans="1:48" ht="12.75" customHeight="1">
      <c r="A463" s="9"/>
      <c r="B463" s="9"/>
      <c r="C463" s="9"/>
      <c r="D463" s="9"/>
      <c r="E463" s="9"/>
      <c r="F463" s="9"/>
      <c r="G463" s="9"/>
      <c r="H463" s="9"/>
      <c r="I463" s="9"/>
      <c r="J463" s="8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11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68"/>
      <c r="AH463" s="68"/>
      <c r="AI463" s="68"/>
      <c r="AJ463" s="68"/>
      <c r="AK463" s="68"/>
      <c r="AL463" s="68"/>
      <c r="AM463" s="68"/>
      <c r="AN463" s="68"/>
      <c r="AO463" s="68"/>
      <c r="AP463" s="68"/>
      <c r="AQ463" s="68"/>
      <c r="AR463" s="68"/>
      <c r="AS463" s="68"/>
      <c r="AT463" s="68"/>
      <c r="AU463" s="68"/>
      <c r="AV463" s="68"/>
    </row>
    <row r="464" spans="1:48" ht="12.75" customHeight="1">
      <c r="A464" s="9"/>
      <c r="B464" s="9"/>
      <c r="C464" s="9"/>
      <c r="D464" s="9"/>
      <c r="E464" s="9"/>
      <c r="F464" s="9"/>
      <c r="G464" s="9"/>
      <c r="H464" s="9"/>
      <c r="I464" s="9"/>
      <c r="J464" s="8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11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68"/>
      <c r="AH464" s="68"/>
      <c r="AI464" s="68"/>
      <c r="AJ464" s="68"/>
      <c r="AK464" s="68"/>
      <c r="AL464" s="68"/>
      <c r="AM464" s="68"/>
      <c r="AN464" s="68"/>
      <c r="AO464" s="68"/>
      <c r="AP464" s="68"/>
      <c r="AQ464" s="68"/>
      <c r="AR464" s="68"/>
      <c r="AS464" s="68"/>
      <c r="AT464" s="68"/>
      <c r="AU464" s="68"/>
      <c r="AV464" s="68"/>
    </row>
    <row r="465" spans="1:48" ht="12.75" customHeight="1">
      <c r="A465" s="9"/>
      <c r="B465" s="9"/>
      <c r="C465" s="9"/>
      <c r="D465" s="9"/>
      <c r="E465" s="9"/>
      <c r="F465" s="9"/>
      <c r="G465" s="9"/>
      <c r="H465" s="9"/>
      <c r="I465" s="9"/>
      <c r="J465" s="8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11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68"/>
      <c r="AH465" s="68"/>
      <c r="AI465" s="68"/>
      <c r="AJ465" s="68"/>
      <c r="AK465" s="68"/>
      <c r="AL465" s="68"/>
      <c r="AM465" s="68"/>
      <c r="AN465" s="68"/>
      <c r="AO465" s="68"/>
      <c r="AP465" s="68"/>
      <c r="AQ465" s="68"/>
      <c r="AR465" s="68"/>
      <c r="AS465" s="68"/>
      <c r="AT465" s="68"/>
      <c r="AU465" s="68"/>
      <c r="AV465" s="68"/>
    </row>
    <row r="466" spans="1:48" ht="12.75" customHeight="1">
      <c r="A466" s="9"/>
      <c r="B466" s="9"/>
      <c r="C466" s="9"/>
      <c r="D466" s="9"/>
      <c r="E466" s="9"/>
      <c r="F466" s="9"/>
      <c r="G466" s="9"/>
      <c r="H466" s="9"/>
      <c r="I466" s="9"/>
      <c r="J466" s="8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11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68"/>
      <c r="AH466" s="68"/>
      <c r="AI466" s="68"/>
      <c r="AJ466" s="68"/>
      <c r="AK466" s="68"/>
      <c r="AL466" s="68"/>
      <c r="AM466" s="68"/>
      <c r="AN466" s="68"/>
      <c r="AO466" s="68"/>
      <c r="AP466" s="68"/>
      <c r="AQ466" s="68"/>
      <c r="AR466" s="68"/>
      <c r="AS466" s="68"/>
      <c r="AT466" s="68"/>
      <c r="AU466" s="68"/>
      <c r="AV466" s="68"/>
    </row>
    <row r="467" spans="1:48" ht="12.75" customHeight="1">
      <c r="A467" s="9"/>
      <c r="B467" s="9"/>
      <c r="C467" s="9"/>
      <c r="D467" s="9"/>
      <c r="E467" s="9"/>
      <c r="F467" s="9"/>
      <c r="G467" s="9"/>
      <c r="H467" s="9"/>
      <c r="I467" s="9"/>
      <c r="J467" s="8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11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68"/>
      <c r="AH467" s="68"/>
      <c r="AI467" s="68"/>
      <c r="AJ467" s="68"/>
      <c r="AK467" s="68"/>
      <c r="AL467" s="68"/>
      <c r="AM467" s="68"/>
      <c r="AN467" s="68"/>
      <c r="AO467" s="68"/>
      <c r="AP467" s="68"/>
      <c r="AQ467" s="68"/>
      <c r="AR467" s="68"/>
      <c r="AS467" s="68"/>
      <c r="AT467" s="68"/>
      <c r="AU467" s="68"/>
      <c r="AV467" s="68"/>
    </row>
    <row r="468" spans="1:48" ht="12.75" customHeight="1">
      <c r="A468" s="9"/>
      <c r="B468" s="9"/>
      <c r="C468" s="9"/>
      <c r="D468" s="9"/>
      <c r="E468" s="9"/>
      <c r="F468" s="9"/>
      <c r="G468" s="9"/>
      <c r="H468" s="9"/>
      <c r="I468" s="9"/>
      <c r="J468" s="8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11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68"/>
      <c r="AH468" s="68"/>
      <c r="AI468" s="68"/>
      <c r="AJ468" s="68"/>
      <c r="AK468" s="68"/>
      <c r="AL468" s="68"/>
      <c r="AM468" s="68"/>
      <c r="AN468" s="68"/>
      <c r="AO468" s="68"/>
      <c r="AP468" s="68"/>
      <c r="AQ468" s="68"/>
      <c r="AR468" s="68"/>
      <c r="AS468" s="68"/>
      <c r="AT468" s="68"/>
      <c r="AU468" s="68"/>
      <c r="AV468" s="68"/>
    </row>
    <row r="469" spans="1:48" ht="12.75" customHeight="1">
      <c r="A469" s="9"/>
      <c r="B469" s="9"/>
      <c r="C469" s="9"/>
      <c r="D469" s="9"/>
      <c r="E469" s="9"/>
      <c r="F469" s="9"/>
      <c r="G469" s="9"/>
      <c r="H469" s="9"/>
      <c r="I469" s="9"/>
      <c r="J469" s="8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11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68"/>
      <c r="AH469" s="68"/>
      <c r="AI469" s="68"/>
      <c r="AJ469" s="68"/>
      <c r="AK469" s="68"/>
      <c r="AL469" s="68"/>
      <c r="AM469" s="68"/>
      <c r="AN469" s="68"/>
      <c r="AO469" s="68"/>
      <c r="AP469" s="68"/>
      <c r="AQ469" s="68"/>
      <c r="AR469" s="68"/>
      <c r="AS469" s="68"/>
      <c r="AT469" s="68"/>
      <c r="AU469" s="68"/>
      <c r="AV469" s="68"/>
    </row>
    <row r="470" spans="1:48" ht="12.75" customHeight="1">
      <c r="A470" s="9"/>
      <c r="B470" s="9"/>
      <c r="C470" s="9"/>
      <c r="D470" s="9"/>
      <c r="E470" s="9"/>
      <c r="F470" s="9"/>
      <c r="G470" s="9"/>
      <c r="H470" s="9"/>
      <c r="I470" s="9"/>
      <c r="J470" s="8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11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68"/>
      <c r="AH470" s="68"/>
      <c r="AI470" s="68"/>
      <c r="AJ470" s="68"/>
      <c r="AK470" s="68"/>
      <c r="AL470" s="68"/>
      <c r="AM470" s="68"/>
      <c r="AN470" s="68"/>
      <c r="AO470" s="68"/>
      <c r="AP470" s="68"/>
      <c r="AQ470" s="68"/>
      <c r="AR470" s="68"/>
      <c r="AS470" s="68"/>
      <c r="AT470" s="68"/>
      <c r="AU470" s="68"/>
      <c r="AV470" s="68"/>
    </row>
    <row r="471" spans="1:48" ht="12.75" customHeight="1">
      <c r="A471" s="9"/>
      <c r="B471" s="9"/>
      <c r="C471" s="9"/>
      <c r="D471" s="9"/>
      <c r="E471" s="9"/>
      <c r="F471" s="9"/>
      <c r="G471" s="9"/>
      <c r="H471" s="9"/>
      <c r="I471" s="9"/>
      <c r="J471" s="8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11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68"/>
      <c r="AH471" s="68"/>
      <c r="AI471" s="68"/>
      <c r="AJ471" s="68"/>
      <c r="AK471" s="68"/>
      <c r="AL471" s="68"/>
      <c r="AM471" s="68"/>
      <c r="AN471" s="68"/>
      <c r="AO471" s="68"/>
      <c r="AP471" s="68"/>
      <c r="AQ471" s="68"/>
      <c r="AR471" s="68"/>
      <c r="AS471" s="68"/>
      <c r="AT471" s="68"/>
      <c r="AU471" s="68"/>
      <c r="AV471" s="68"/>
    </row>
    <row r="472" spans="1:48" ht="12.75" customHeight="1">
      <c r="A472" s="9"/>
      <c r="B472" s="9"/>
      <c r="C472" s="9"/>
      <c r="D472" s="9"/>
      <c r="E472" s="9"/>
      <c r="F472" s="9"/>
      <c r="G472" s="9"/>
      <c r="H472" s="9"/>
      <c r="I472" s="9"/>
      <c r="J472" s="8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11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68"/>
      <c r="AH472" s="68"/>
      <c r="AI472" s="68"/>
      <c r="AJ472" s="68"/>
      <c r="AK472" s="68"/>
      <c r="AL472" s="68"/>
      <c r="AM472" s="68"/>
      <c r="AN472" s="68"/>
      <c r="AO472" s="68"/>
      <c r="AP472" s="68"/>
      <c r="AQ472" s="68"/>
      <c r="AR472" s="68"/>
      <c r="AS472" s="68"/>
      <c r="AT472" s="68"/>
      <c r="AU472" s="68"/>
      <c r="AV472" s="68"/>
    </row>
    <row r="473" spans="1:48" ht="12.75" customHeight="1">
      <c r="A473" s="9"/>
      <c r="B473" s="9"/>
      <c r="C473" s="9"/>
      <c r="D473" s="9"/>
      <c r="E473" s="9"/>
      <c r="F473" s="9"/>
      <c r="G473" s="9"/>
      <c r="H473" s="9"/>
      <c r="I473" s="9"/>
      <c r="J473" s="8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11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68"/>
      <c r="AH473" s="68"/>
      <c r="AI473" s="68"/>
      <c r="AJ473" s="68"/>
      <c r="AK473" s="68"/>
      <c r="AL473" s="68"/>
      <c r="AM473" s="68"/>
      <c r="AN473" s="68"/>
      <c r="AO473" s="68"/>
      <c r="AP473" s="68"/>
      <c r="AQ473" s="68"/>
      <c r="AR473" s="68"/>
      <c r="AS473" s="68"/>
      <c r="AT473" s="68"/>
      <c r="AU473" s="68"/>
      <c r="AV473" s="68"/>
    </row>
    <row r="474" spans="1:48" ht="12.75" customHeight="1">
      <c r="A474" s="9"/>
      <c r="B474" s="9"/>
      <c r="C474" s="9"/>
      <c r="D474" s="9"/>
      <c r="E474" s="9"/>
      <c r="F474" s="9"/>
      <c r="G474" s="9"/>
      <c r="H474" s="9"/>
      <c r="I474" s="9"/>
      <c r="J474" s="8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11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68"/>
      <c r="AH474" s="68"/>
      <c r="AI474" s="68"/>
      <c r="AJ474" s="68"/>
      <c r="AK474" s="68"/>
      <c r="AL474" s="68"/>
      <c r="AM474" s="68"/>
      <c r="AN474" s="68"/>
      <c r="AO474" s="68"/>
      <c r="AP474" s="68"/>
      <c r="AQ474" s="68"/>
      <c r="AR474" s="68"/>
      <c r="AS474" s="68"/>
      <c r="AT474" s="68"/>
      <c r="AU474" s="68"/>
      <c r="AV474" s="68"/>
    </row>
    <row r="475" spans="1:48" ht="12.75" customHeight="1">
      <c r="A475" s="9"/>
      <c r="B475" s="9"/>
      <c r="C475" s="9"/>
      <c r="D475" s="9"/>
      <c r="E475" s="9"/>
      <c r="F475" s="9"/>
      <c r="G475" s="9"/>
      <c r="H475" s="9"/>
      <c r="I475" s="9"/>
      <c r="J475" s="8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11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68"/>
      <c r="AH475" s="68"/>
      <c r="AI475" s="68"/>
      <c r="AJ475" s="68"/>
      <c r="AK475" s="68"/>
      <c r="AL475" s="68"/>
      <c r="AM475" s="68"/>
      <c r="AN475" s="68"/>
      <c r="AO475" s="68"/>
      <c r="AP475" s="68"/>
      <c r="AQ475" s="68"/>
      <c r="AR475" s="68"/>
      <c r="AS475" s="68"/>
      <c r="AT475" s="68"/>
      <c r="AU475" s="68"/>
      <c r="AV475" s="68"/>
    </row>
    <row r="476" spans="1:48" ht="12.75" customHeight="1">
      <c r="A476" s="9"/>
      <c r="B476" s="9"/>
      <c r="C476" s="9"/>
      <c r="D476" s="9"/>
      <c r="E476" s="9"/>
      <c r="F476" s="9"/>
      <c r="G476" s="9"/>
      <c r="H476" s="9"/>
      <c r="I476" s="9"/>
      <c r="J476" s="8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11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68"/>
      <c r="AH476" s="68"/>
      <c r="AI476" s="68"/>
      <c r="AJ476" s="68"/>
      <c r="AK476" s="68"/>
      <c r="AL476" s="68"/>
      <c r="AM476" s="68"/>
      <c r="AN476" s="68"/>
      <c r="AO476" s="68"/>
      <c r="AP476" s="68"/>
      <c r="AQ476" s="68"/>
      <c r="AR476" s="68"/>
      <c r="AS476" s="68"/>
      <c r="AT476" s="68"/>
      <c r="AU476" s="68"/>
      <c r="AV476" s="68"/>
    </row>
    <row r="477" spans="1:48" ht="12.75" customHeight="1">
      <c r="A477" s="9"/>
      <c r="B477" s="9"/>
      <c r="C477" s="9"/>
      <c r="D477" s="9"/>
      <c r="E477" s="9"/>
      <c r="F477" s="9"/>
      <c r="G477" s="9"/>
      <c r="H477" s="9"/>
      <c r="I477" s="9"/>
      <c r="J477" s="8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11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68"/>
      <c r="AH477" s="68"/>
      <c r="AI477" s="68"/>
      <c r="AJ477" s="68"/>
      <c r="AK477" s="68"/>
      <c r="AL477" s="68"/>
      <c r="AM477" s="68"/>
      <c r="AN477" s="68"/>
      <c r="AO477" s="68"/>
      <c r="AP477" s="68"/>
      <c r="AQ477" s="68"/>
      <c r="AR477" s="68"/>
      <c r="AS477" s="68"/>
      <c r="AT477" s="68"/>
      <c r="AU477" s="68"/>
      <c r="AV477" s="68"/>
    </row>
    <row r="478" spans="1:48" ht="12.75" customHeight="1">
      <c r="A478" s="9"/>
      <c r="B478" s="9"/>
      <c r="C478" s="9"/>
      <c r="D478" s="9"/>
      <c r="E478" s="9"/>
      <c r="F478" s="9"/>
      <c r="G478" s="9"/>
      <c r="H478" s="9"/>
      <c r="I478" s="9"/>
      <c r="J478" s="8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11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68"/>
      <c r="AH478" s="68"/>
      <c r="AI478" s="68"/>
      <c r="AJ478" s="68"/>
      <c r="AK478" s="68"/>
      <c r="AL478" s="68"/>
      <c r="AM478" s="68"/>
      <c r="AN478" s="68"/>
      <c r="AO478" s="68"/>
      <c r="AP478" s="68"/>
      <c r="AQ478" s="68"/>
      <c r="AR478" s="68"/>
      <c r="AS478" s="68"/>
      <c r="AT478" s="68"/>
      <c r="AU478" s="68"/>
      <c r="AV478" s="68"/>
    </row>
    <row r="479" spans="1:48" ht="12.75" customHeight="1">
      <c r="A479" s="9"/>
      <c r="B479" s="9"/>
      <c r="C479" s="9"/>
      <c r="D479" s="9"/>
      <c r="E479" s="9"/>
      <c r="F479" s="9"/>
      <c r="G479" s="9"/>
      <c r="H479" s="9"/>
      <c r="I479" s="9"/>
      <c r="J479" s="8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11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68"/>
      <c r="AH479" s="68"/>
      <c r="AI479" s="68"/>
      <c r="AJ479" s="68"/>
      <c r="AK479" s="68"/>
      <c r="AL479" s="68"/>
      <c r="AM479" s="68"/>
      <c r="AN479" s="68"/>
      <c r="AO479" s="68"/>
      <c r="AP479" s="68"/>
      <c r="AQ479" s="68"/>
      <c r="AR479" s="68"/>
      <c r="AS479" s="68"/>
      <c r="AT479" s="68"/>
      <c r="AU479" s="68"/>
      <c r="AV479" s="68"/>
    </row>
    <row r="480" spans="1:48" ht="12.75" customHeight="1">
      <c r="A480" s="9"/>
      <c r="B480" s="9"/>
      <c r="C480" s="9"/>
      <c r="D480" s="9"/>
      <c r="E480" s="9"/>
      <c r="F480" s="9"/>
      <c r="G480" s="9"/>
      <c r="H480" s="9"/>
      <c r="I480" s="9"/>
      <c r="J480" s="8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11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68"/>
      <c r="AH480" s="68"/>
      <c r="AI480" s="68"/>
      <c r="AJ480" s="68"/>
      <c r="AK480" s="68"/>
      <c r="AL480" s="68"/>
      <c r="AM480" s="68"/>
      <c r="AN480" s="68"/>
      <c r="AO480" s="68"/>
      <c r="AP480" s="68"/>
      <c r="AQ480" s="68"/>
      <c r="AR480" s="68"/>
      <c r="AS480" s="68"/>
      <c r="AT480" s="68"/>
      <c r="AU480" s="68"/>
      <c r="AV480" s="68"/>
    </row>
    <row r="481" spans="1:48" ht="12.75" customHeight="1">
      <c r="A481" s="9"/>
      <c r="B481" s="9"/>
      <c r="C481" s="9"/>
      <c r="D481" s="9"/>
      <c r="E481" s="9"/>
      <c r="F481" s="9"/>
      <c r="G481" s="9"/>
      <c r="H481" s="9"/>
      <c r="I481" s="9"/>
      <c r="J481" s="8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11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68"/>
      <c r="AH481" s="68"/>
      <c r="AI481" s="68"/>
      <c r="AJ481" s="68"/>
      <c r="AK481" s="68"/>
      <c r="AL481" s="68"/>
      <c r="AM481" s="68"/>
      <c r="AN481" s="68"/>
      <c r="AO481" s="68"/>
      <c r="AP481" s="68"/>
      <c r="AQ481" s="68"/>
      <c r="AR481" s="68"/>
      <c r="AS481" s="68"/>
      <c r="AT481" s="68"/>
      <c r="AU481" s="68"/>
      <c r="AV481" s="68"/>
    </row>
    <row r="482" spans="1:48" ht="12.75" customHeight="1">
      <c r="A482" s="9"/>
      <c r="B482" s="9"/>
      <c r="C482" s="9"/>
      <c r="D482" s="9"/>
      <c r="E482" s="9"/>
      <c r="F482" s="9"/>
      <c r="G482" s="9"/>
      <c r="H482" s="9"/>
      <c r="I482" s="9"/>
      <c r="J482" s="8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11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68"/>
      <c r="AH482" s="68"/>
      <c r="AI482" s="68"/>
      <c r="AJ482" s="68"/>
      <c r="AK482" s="68"/>
      <c r="AL482" s="68"/>
      <c r="AM482" s="68"/>
      <c r="AN482" s="68"/>
      <c r="AO482" s="68"/>
      <c r="AP482" s="68"/>
      <c r="AQ482" s="68"/>
      <c r="AR482" s="68"/>
      <c r="AS482" s="68"/>
      <c r="AT482" s="68"/>
      <c r="AU482" s="68"/>
      <c r="AV482" s="68"/>
    </row>
    <row r="483" spans="1:48" ht="12.75" customHeight="1">
      <c r="A483" s="9"/>
      <c r="B483" s="9"/>
      <c r="C483" s="9"/>
      <c r="D483" s="9"/>
      <c r="E483" s="9"/>
      <c r="F483" s="9"/>
      <c r="G483" s="9"/>
      <c r="H483" s="9"/>
      <c r="I483" s="9"/>
      <c r="J483" s="8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11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68"/>
      <c r="AH483" s="68"/>
      <c r="AI483" s="68"/>
      <c r="AJ483" s="68"/>
      <c r="AK483" s="68"/>
      <c r="AL483" s="68"/>
      <c r="AM483" s="68"/>
      <c r="AN483" s="68"/>
      <c r="AO483" s="68"/>
      <c r="AP483" s="68"/>
      <c r="AQ483" s="68"/>
      <c r="AR483" s="68"/>
      <c r="AS483" s="68"/>
      <c r="AT483" s="68"/>
      <c r="AU483" s="68"/>
      <c r="AV483" s="68"/>
    </row>
    <row r="484" spans="1:48" ht="12.75" customHeight="1">
      <c r="A484" s="9"/>
      <c r="B484" s="9"/>
      <c r="C484" s="9"/>
      <c r="D484" s="9"/>
      <c r="E484" s="9"/>
      <c r="F484" s="9"/>
      <c r="G484" s="9"/>
      <c r="H484" s="9"/>
      <c r="I484" s="9"/>
      <c r="J484" s="8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11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68"/>
      <c r="AH484" s="68"/>
      <c r="AI484" s="68"/>
      <c r="AJ484" s="68"/>
      <c r="AK484" s="68"/>
      <c r="AL484" s="68"/>
      <c r="AM484" s="68"/>
      <c r="AN484" s="68"/>
      <c r="AO484" s="68"/>
      <c r="AP484" s="68"/>
      <c r="AQ484" s="68"/>
      <c r="AR484" s="68"/>
      <c r="AS484" s="68"/>
      <c r="AT484" s="68"/>
      <c r="AU484" s="68"/>
      <c r="AV484" s="68"/>
    </row>
    <row r="485" spans="1:48" ht="12.75" customHeight="1">
      <c r="A485" s="9"/>
      <c r="B485" s="9"/>
      <c r="C485" s="9"/>
      <c r="D485" s="9"/>
      <c r="E485" s="9"/>
      <c r="F485" s="9"/>
      <c r="G485" s="9"/>
      <c r="H485" s="9"/>
      <c r="I485" s="9"/>
      <c r="J485" s="8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11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68"/>
      <c r="AH485" s="68"/>
      <c r="AI485" s="68"/>
      <c r="AJ485" s="68"/>
      <c r="AK485" s="68"/>
      <c r="AL485" s="68"/>
      <c r="AM485" s="68"/>
      <c r="AN485" s="68"/>
      <c r="AO485" s="68"/>
      <c r="AP485" s="68"/>
      <c r="AQ485" s="68"/>
      <c r="AR485" s="68"/>
      <c r="AS485" s="68"/>
      <c r="AT485" s="68"/>
      <c r="AU485" s="68"/>
      <c r="AV485" s="68"/>
    </row>
    <row r="486" spans="1:48" ht="12.75" customHeight="1">
      <c r="A486" s="9"/>
      <c r="B486" s="9"/>
      <c r="C486" s="9"/>
      <c r="D486" s="9"/>
      <c r="E486" s="9"/>
      <c r="F486" s="9"/>
      <c r="G486" s="9"/>
      <c r="H486" s="9"/>
      <c r="I486" s="9"/>
      <c r="J486" s="8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11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68"/>
      <c r="AH486" s="68"/>
      <c r="AI486" s="68"/>
      <c r="AJ486" s="68"/>
      <c r="AK486" s="68"/>
      <c r="AL486" s="68"/>
      <c r="AM486" s="68"/>
      <c r="AN486" s="68"/>
      <c r="AO486" s="68"/>
      <c r="AP486" s="68"/>
      <c r="AQ486" s="68"/>
      <c r="AR486" s="68"/>
      <c r="AS486" s="68"/>
      <c r="AT486" s="68"/>
      <c r="AU486" s="68"/>
      <c r="AV486" s="68"/>
    </row>
    <row r="487" spans="1:48" ht="12.75" customHeight="1">
      <c r="A487" s="9"/>
      <c r="B487" s="9"/>
      <c r="C487" s="9"/>
      <c r="D487" s="9"/>
      <c r="E487" s="9"/>
      <c r="F487" s="9"/>
      <c r="G487" s="9"/>
      <c r="H487" s="9"/>
      <c r="I487" s="9"/>
      <c r="J487" s="8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11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68"/>
      <c r="AH487" s="68"/>
      <c r="AI487" s="68"/>
      <c r="AJ487" s="68"/>
      <c r="AK487" s="68"/>
      <c r="AL487" s="68"/>
      <c r="AM487" s="68"/>
      <c r="AN487" s="68"/>
      <c r="AO487" s="68"/>
      <c r="AP487" s="68"/>
      <c r="AQ487" s="68"/>
      <c r="AR487" s="68"/>
      <c r="AS487" s="68"/>
      <c r="AT487" s="68"/>
      <c r="AU487" s="68"/>
      <c r="AV487" s="68"/>
    </row>
    <row r="488" spans="1:48" ht="12.75" customHeight="1">
      <c r="A488" s="9"/>
      <c r="B488" s="9"/>
      <c r="C488" s="9"/>
      <c r="D488" s="9"/>
      <c r="E488" s="9"/>
      <c r="F488" s="9"/>
      <c r="G488" s="9"/>
      <c r="H488" s="9"/>
      <c r="I488" s="9"/>
      <c r="J488" s="8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11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68"/>
      <c r="AH488" s="68"/>
      <c r="AI488" s="68"/>
      <c r="AJ488" s="68"/>
      <c r="AK488" s="68"/>
      <c r="AL488" s="68"/>
      <c r="AM488" s="68"/>
      <c r="AN488" s="68"/>
      <c r="AO488" s="68"/>
      <c r="AP488" s="68"/>
      <c r="AQ488" s="68"/>
      <c r="AR488" s="68"/>
      <c r="AS488" s="68"/>
      <c r="AT488" s="68"/>
      <c r="AU488" s="68"/>
      <c r="AV488" s="68"/>
    </row>
    <row r="489" spans="1:48" ht="12.75" customHeight="1">
      <c r="A489" s="9"/>
      <c r="B489" s="9"/>
      <c r="C489" s="9"/>
      <c r="D489" s="9"/>
      <c r="E489" s="9"/>
      <c r="F489" s="9"/>
      <c r="G489" s="9"/>
      <c r="H489" s="9"/>
      <c r="I489" s="9"/>
      <c r="J489" s="8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11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68"/>
      <c r="AH489" s="68"/>
      <c r="AI489" s="68"/>
      <c r="AJ489" s="68"/>
      <c r="AK489" s="68"/>
      <c r="AL489" s="68"/>
      <c r="AM489" s="68"/>
      <c r="AN489" s="68"/>
      <c r="AO489" s="68"/>
      <c r="AP489" s="68"/>
      <c r="AQ489" s="68"/>
      <c r="AR489" s="68"/>
      <c r="AS489" s="68"/>
      <c r="AT489" s="68"/>
      <c r="AU489" s="68"/>
      <c r="AV489" s="68"/>
    </row>
    <row r="490" spans="1:48" ht="12.75" customHeight="1">
      <c r="A490" s="9"/>
      <c r="B490" s="9"/>
      <c r="C490" s="9"/>
      <c r="D490" s="9"/>
      <c r="E490" s="9"/>
      <c r="F490" s="9"/>
      <c r="G490" s="9"/>
      <c r="H490" s="9"/>
      <c r="I490" s="9"/>
      <c r="J490" s="8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11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68"/>
      <c r="AH490" s="68"/>
      <c r="AI490" s="68"/>
      <c r="AJ490" s="68"/>
      <c r="AK490" s="68"/>
      <c r="AL490" s="68"/>
      <c r="AM490" s="68"/>
      <c r="AN490" s="68"/>
      <c r="AO490" s="68"/>
      <c r="AP490" s="68"/>
      <c r="AQ490" s="68"/>
      <c r="AR490" s="68"/>
      <c r="AS490" s="68"/>
      <c r="AT490" s="68"/>
      <c r="AU490" s="68"/>
      <c r="AV490" s="68"/>
    </row>
    <row r="491" spans="1:48" ht="12.75" customHeight="1">
      <c r="A491" s="9"/>
      <c r="B491" s="9"/>
      <c r="C491" s="9"/>
      <c r="D491" s="9"/>
      <c r="E491" s="9"/>
      <c r="F491" s="9"/>
      <c r="G491" s="9"/>
      <c r="H491" s="9"/>
      <c r="I491" s="9"/>
      <c r="J491" s="8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11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68"/>
      <c r="AH491" s="68"/>
      <c r="AI491" s="68"/>
      <c r="AJ491" s="68"/>
      <c r="AK491" s="68"/>
      <c r="AL491" s="68"/>
      <c r="AM491" s="68"/>
      <c r="AN491" s="68"/>
      <c r="AO491" s="68"/>
      <c r="AP491" s="68"/>
      <c r="AQ491" s="68"/>
      <c r="AR491" s="68"/>
      <c r="AS491" s="68"/>
      <c r="AT491" s="68"/>
      <c r="AU491" s="68"/>
      <c r="AV491" s="68"/>
    </row>
    <row r="492" spans="1:48" ht="12.75" customHeight="1">
      <c r="A492" s="9"/>
      <c r="B492" s="9"/>
      <c r="C492" s="9"/>
      <c r="D492" s="9"/>
      <c r="E492" s="9"/>
      <c r="F492" s="9"/>
      <c r="G492" s="9"/>
      <c r="H492" s="9"/>
      <c r="I492" s="9"/>
      <c r="J492" s="8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11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68"/>
      <c r="AH492" s="68"/>
      <c r="AI492" s="68"/>
      <c r="AJ492" s="68"/>
      <c r="AK492" s="68"/>
      <c r="AL492" s="68"/>
      <c r="AM492" s="68"/>
      <c r="AN492" s="68"/>
      <c r="AO492" s="68"/>
      <c r="AP492" s="68"/>
      <c r="AQ492" s="68"/>
      <c r="AR492" s="68"/>
      <c r="AS492" s="68"/>
      <c r="AT492" s="68"/>
      <c r="AU492" s="68"/>
      <c r="AV492" s="68"/>
    </row>
    <row r="493" spans="1:48" ht="12.75" customHeight="1">
      <c r="A493" s="9"/>
      <c r="B493" s="9"/>
      <c r="C493" s="9"/>
      <c r="D493" s="9"/>
      <c r="E493" s="9"/>
      <c r="F493" s="9"/>
      <c r="G493" s="9"/>
      <c r="H493" s="9"/>
      <c r="I493" s="9"/>
      <c r="J493" s="8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11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68"/>
      <c r="AH493" s="68"/>
      <c r="AI493" s="68"/>
      <c r="AJ493" s="68"/>
      <c r="AK493" s="68"/>
      <c r="AL493" s="68"/>
      <c r="AM493" s="68"/>
      <c r="AN493" s="68"/>
      <c r="AO493" s="68"/>
      <c r="AP493" s="68"/>
      <c r="AQ493" s="68"/>
      <c r="AR493" s="68"/>
      <c r="AS493" s="68"/>
      <c r="AT493" s="68"/>
      <c r="AU493" s="68"/>
      <c r="AV493" s="68"/>
    </row>
    <row r="494" spans="1:48" ht="12.75" customHeight="1">
      <c r="A494" s="9"/>
      <c r="B494" s="9"/>
      <c r="C494" s="9"/>
      <c r="D494" s="9"/>
      <c r="E494" s="9"/>
      <c r="F494" s="9"/>
      <c r="G494" s="9"/>
      <c r="H494" s="9"/>
      <c r="I494" s="9"/>
      <c r="J494" s="8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11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68"/>
      <c r="AH494" s="68"/>
      <c r="AI494" s="68"/>
      <c r="AJ494" s="68"/>
      <c r="AK494" s="68"/>
      <c r="AL494" s="68"/>
      <c r="AM494" s="68"/>
      <c r="AN494" s="68"/>
      <c r="AO494" s="68"/>
      <c r="AP494" s="68"/>
      <c r="AQ494" s="68"/>
      <c r="AR494" s="68"/>
      <c r="AS494" s="68"/>
      <c r="AT494" s="68"/>
      <c r="AU494" s="68"/>
      <c r="AV494" s="68"/>
    </row>
    <row r="495" spans="1:48" ht="12.75" customHeight="1">
      <c r="A495" s="9"/>
      <c r="B495" s="9"/>
      <c r="C495" s="9"/>
      <c r="D495" s="9"/>
      <c r="E495" s="9"/>
      <c r="F495" s="9"/>
      <c r="G495" s="9"/>
      <c r="H495" s="9"/>
      <c r="I495" s="9"/>
      <c r="J495" s="8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11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68"/>
      <c r="AH495" s="68"/>
      <c r="AI495" s="68"/>
      <c r="AJ495" s="68"/>
      <c r="AK495" s="68"/>
      <c r="AL495" s="68"/>
      <c r="AM495" s="68"/>
      <c r="AN495" s="68"/>
      <c r="AO495" s="68"/>
      <c r="AP495" s="68"/>
      <c r="AQ495" s="68"/>
      <c r="AR495" s="68"/>
      <c r="AS495" s="68"/>
      <c r="AT495" s="68"/>
      <c r="AU495" s="68"/>
      <c r="AV495" s="68"/>
    </row>
    <row r="496" spans="1:48" ht="12.75" customHeight="1">
      <c r="A496" s="9"/>
      <c r="B496" s="9"/>
      <c r="C496" s="9"/>
      <c r="D496" s="9"/>
      <c r="E496" s="9"/>
      <c r="F496" s="9"/>
      <c r="G496" s="9"/>
      <c r="H496" s="9"/>
      <c r="I496" s="9"/>
      <c r="J496" s="8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11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68"/>
      <c r="AH496" s="68"/>
      <c r="AI496" s="68"/>
      <c r="AJ496" s="68"/>
      <c r="AK496" s="68"/>
      <c r="AL496" s="68"/>
      <c r="AM496" s="68"/>
      <c r="AN496" s="68"/>
      <c r="AO496" s="68"/>
      <c r="AP496" s="68"/>
      <c r="AQ496" s="68"/>
      <c r="AR496" s="68"/>
      <c r="AS496" s="68"/>
      <c r="AT496" s="68"/>
      <c r="AU496" s="68"/>
      <c r="AV496" s="68"/>
    </row>
    <row r="497" spans="1:48" ht="12.75" customHeight="1">
      <c r="A497" s="9"/>
      <c r="B497" s="9"/>
      <c r="C497" s="9"/>
      <c r="D497" s="9"/>
      <c r="E497" s="9"/>
      <c r="F497" s="9"/>
      <c r="G497" s="9"/>
      <c r="H497" s="9"/>
      <c r="I497" s="9"/>
      <c r="J497" s="8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11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68"/>
      <c r="AH497" s="68"/>
      <c r="AI497" s="68"/>
      <c r="AJ497" s="68"/>
      <c r="AK497" s="68"/>
      <c r="AL497" s="68"/>
      <c r="AM497" s="68"/>
      <c r="AN497" s="68"/>
      <c r="AO497" s="68"/>
      <c r="AP497" s="68"/>
      <c r="AQ497" s="68"/>
      <c r="AR497" s="68"/>
      <c r="AS497" s="68"/>
      <c r="AT497" s="68"/>
      <c r="AU497" s="68"/>
      <c r="AV497" s="68"/>
    </row>
    <row r="498" spans="1:48" ht="12.75" customHeight="1">
      <c r="A498" s="9"/>
      <c r="B498" s="9"/>
      <c r="C498" s="9"/>
      <c r="D498" s="9"/>
      <c r="E498" s="9"/>
      <c r="F498" s="9"/>
      <c r="G498" s="9"/>
      <c r="H498" s="9"/>
      <c r="I498" s="9"/>
      <c r="J498" s="8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11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68"/>
      <c r="AH498" s="68"/>
      <c r="AI498" s="68"/>
      <c r="AJ498" s="68"/>
      <c r="AK498" s="68"/>
      <c r="AL498" s="68"/>
      <c r="AM498" s="68"/>
      <c r="AN498" s="68"/>
      <c r="AO498" s="68"/>
      <c r="AP498" s="68"/>
      <c r="AQ498" s="68"/>
      <c r="AR498" s="68"/>
      <c r="AS498" s="68"/>
      <c r="AT498" s="68"/>
      <c r="AU498" s="68"/>
      <c r="AV498" s="68"/>
    </row>
    <row r="499" spans="1:48" ht="12.75" customHeight="1">
      <c r="A499" s="9"/>
      <c r="B499" s="9"/>
      <c r="C499" s="9"/>
      <c r="D499" s="9"/>
      <c r="E499" s="9"/>
      <c r="F499" s="9"/>
      <c r="G499" s="9"/>
      <c r="H499" s="9"/>
      <c r="I499" s="9"/>
      <c r="J499" s="8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11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68"/>
      <c r="AH499" s="68"/>
      <c r="AI499" s="68"/>
      <c r="AJ499" s="68"/>
      <c r="AK499" s="68"/>
      <c r="AL499" s="68"/>
      <c r="AM499" s="68"/>
      <c r="AN499" s="68"/>
      <c r="AO499" s="68"/>
      <c r="AP499" s="68"/>
      <c r="AQ499" s="68"/>
      <c r="AR499" s="68"/>
      <c r="AS499" s="68"/>
      <c r="AT499" s="68"/>
      <c r="AU499" s="68"/>
      <c r="AV499" s="68"/>
    </row>
    <row r="500" spans="1:48" ht="12.75" customHeight="1">
      <c r="A500" s="9"/>
      <c r="B500" s="9"/>
      <c r="C500" s="9"/>
      <c r="D500" s="9"/>
      <c r="E500" s="9"/>
      <c r="F500" s="9"/>
      <c r="G500" s="9"/>
      <c r="H500" s="9"/>
      <c r="I500" s="9"/>
      <c r="J500" s="8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11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68"/>
      <c r="AH500" s="68"/>
      <c r="AI500" s="68"/>
      <c r="AJ500" s="68"/>
      <c r="AK500" s="68"/>
      <c r="AL500" s="68"/>
      <c r="AM500" s="68"/>
      <c r="AN500" s="68"/>
      <c r="AO500" s="68"/>
      <c r="AP500" s="68"/>
      <c r="AQ500" s="68"/>
      <c r="AR500" s="68"/>
      <c r="AS500" s="68"/>
      <c r="AT500" s="68"/>
      <c r="AU500" s="68"/>
      <c r="AV500" s="68"/>
    </row>
    <row r="501" spans="1:48" ht="12.75" customHeight="1">
      <c r="A501" s="9"/>
      <c r="B501" s="9"/>
      <c r="C501" s="9"/>
      <c r="D501" s="9"/>
      <c r="E501" s="9"/>
      <c r="F501" s="9"/>
      <c r="G501" s="9"/>
      <c r="H501" s="9"/>
      <c r="I501" s="9"/>
      <c r="J501" s="8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11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68"/>
      <c r="AH501" s="68"/>
      <c r="AI501" s="68"/>
      <c r="AJ501" s="68"/>
      <c r="AK501" s="68"/>
      <c r="AL501" s="68"/>
      <c r="AM501" s="68"/>
      <c r="AN501" s="68"/>
      <c r="AO501" s="68"/>
      <c r="AP501" s="68"/>
      <c r="AQ501" s="68"/>
      <c r="AR501" s="68"/>
      <c r="AS501" s="68"/>
      <c r="AT501" s="68"/>
      <c r="AU501" s="68"/>
      <c r="AV501" s="68"/>
    </row>
    <row r="502" spans="1:48" ht="12.75" customHeight="1">
      <c r="A502" s="9"/>
      <c r="B502" s="9"/>
      <c r="C502" s="9"/>
      <c r="D502" s="9"/>
      <c r="E502" s="9"/>
      <c r="F502" s="9"/>
      <c r="G502" s="9"/>
      <c r="H502" s="9"/>
      <c r="I502" s="9"/>
      <c r="J502" s="8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11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68"/>
      <c r="AH502" s="68"/>
      <c r="AI502" s="68"/>
      <c r="AJ502" s="68"/>
      <c r="AK502" s="68"/>
      <c r="AL502" s="68"/>
      <c r="AM502" s="68"/>
      <c r="AN502" s="68"/>
      <c r="AO502" s="68"/>
      <c r="AP502" s="68"/>
      <c r="AQ502" s="68"/>
      <c r="AR502" s="68"/>
      <c r="AS502" s="68"/>
      <c r="AT502" s="68"/>
      <c r="AU502" s="68"/>
      <c r="AV502" s="68"/>
    </row>
    <row r="503" spans="1:48" ht="12.75" customHeight="1">
      <c r="A503" s="9"/>
      <c r="B503" s="9"/>
      <c r="C503" s="9"/>
      <c r="D503" s="9"/>
      <c r="E503" s="9"/>
      <c r="F503" s="9"/>
      <c r="G503" s="9"/>
      <c r="H503" s="9"/>
      <c r="I503" s="9"/>
      <c r="J503" s="8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11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68"/>
      <c r="AH503" s="68"/>
      <c r="AI503" s="68"/>
      <c r="AJ503" s="68"/>
      <c r="AK503" s="68"/>
      <c r="AL503" s="68"/>
      <c r="AM503" s="68"/>
      <c r="AN503" s="68"/>
      <c r="AO503" s="68"/>
      <c r="AP503" s="68"/>
      <c r="AQ503" s="68"/>
      <c r="AR503" s="68"/>
      <c r="AS503" s="68"/>
      <c r="AT503" s="68"/>
      <c r="AU503" s="68"/>
      <c r="AV503" s="68"/>
    </row>
    <row r="504" spans="1:48" ht="12.75" customHeight="1">
      <c r="A504" s="9"/>
      <c r="B504" s="9"/>
      <c r="C504" s="9"/>
      <c r="D504" s="9"/>
      <c r="E504" s="9"/>
      <c r="F504" s="9"/>
      <c r="G504" s="9"/>
      <c r="H504" s="9"/>
      <c r="I504" s="9"/>
      <c r="J504" s="8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11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68"/>
      <c r="AH504" s="68"/>
      <c r="AI504" s="68"/>
      <c r="AJ504" s="68"/>
      <c r="AK504" s="68"/>
      <c r="AL504" s="68"/>
      <c r="AM504" s="68"/>
      <c r="AN504" s="68"/>
      <c r="AO504" s="68"/>
      <c r="AP504" s="68"/>
      <c r="AQ504" s="68"/>
      <c r="AR504" s="68"/>
      <c r="AS504" s="68"/>
      <c r="AT504" s="68"/>
      <c r="AU504" s="68"/>
      <c r="AV504" s="68"/>
    </row>
    <row r="505" spans="1:48" ht="12.75" customHeight="1">
      <c r="A505" s="9"/>
      <c r="B505" s="9"/>
      <c r="C505" s="9"/>
      <c r="D505" s="9"/>
      <c r="E505" s="9"/>
      <c r="F505" s="9"/>
      <c r="G505" s="9"/>
      <c r="H505" s="9"/>
      <c r="I505" s="9"/>
      <c r="J505" s="8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11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68"/>
      <c r="AH505" s="68"/>
      <c r="AI505" s="68"/>
      <c r="AJ505" s="68"/>
      <c r="AK505" s="68"/>
      <c r="AL505" s="68"/>
      <c r="AM505" s="68"/>
      <c r="AN505" s="68"/>
      <c r="AO505" s="68"/>
      <c r="AP505" s="68"/>
      <c r="AQ505" s="68"/>
      <c r="AR505" s="68"/>
      <c r="AS505" s="68"/>
      <c r="AT505" s="68"/>
      <c r="AU505" s="68"/>
      <c r="AV505" s="68"/>
    </row>
    <row r="506" spans="1:48" ht="12.75" customHeight="1">
      <c r="A506" s="9"/>
      <c r="B506" s="9"/>
      <c r="C506" s="9"/>
      <c r="D506" s="9"/>
      <c r="E506" s="9"/>
      <c r="F506" s="9"/>
      <c r="G506" s="9"/>
      <c r="H506" s="9"/>
      <c r="I506" s="9"/>
      <c r="J506" s="8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11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68"/>
      <c r="AH506" s="68"/>
      <c r="AI506" s="68"/>
      <c r="AJ506" s="68"/>
      <c r="AK506" s="68"/>
      <c r="AL506" s="68"/>
      <c r="AM506" s="68"/>
      <c r="AN506" s="68"/>
      <c r="AO506" s="68"/>
      <c r="AP506" s="68"/>
      <c r="AQ506" s="68"/>
      <c r="AR506" s="68"/>
      <c r="AS506" s="68"/>
      <c r="AT506" s="68"/>
      <c r="AU506" s="68"/>
      <c r="AV506" s="68"/>
    </row>
    <row r="507" spans="1:48" ht="12.75" customHeight="1">
      <c r="A507" s="9"/>
      <c r="B507" s="9"/>
      <c r="C507" s="9"/>
      <c r="D507" s="9"/>
      <c r="E507" s="9"/>
      <c r="F507" s="9"/>
      <c r="G507" s="9"/>
      <c r="H507" s="9"/>
      <c r="I507" s="9"/>
      <c r="J507" s="8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11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68"/>
      <c r="AH507" s="68"/>
      <c r="AI507" s="68"/>
      <c r="AJ507" s="68"/>
      <c r="AK507" s="68"/>
      <c r="AL507" s="68"/>
      <c r="AM507" s="68"/>
      <c r="AN507" s="68"/>
      <c r="AO507" s="68"/>
      <c r="AP507" s="68"/>
      <c r="AQ507" s="68"/>
      <c r="AR507" s="68"/>
      <c r="AS507" s="68"/>
      <c r="AT507" s="68"/>
      <c r="AU507" s="68"/>
      <c r="AV507" s="68"/>
    </row>
    <row r="508" spans="1:48" ht="12.75" customHeight="1">
      <c r="A508" s="9"/>
      <c r="B508" s="9"/>
      <c r="C508" s="9"/>
      <c r="D508" s="9"/>
      <c r="E508" s="9"/>
      <c r="F508" s="9"/>
      <c r="G508" s="9"/>
      <c r="H508" s="9"/>
      <c r="I508" s="9"/>
      <c r="J508" s="8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11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68"/>
      <c r="AH508" s="68"/>
      <c r="AI508" s="68"/>
      <c r="AJ508" s="68"/>
      <c r="AK508" s="68"/>
      <c r="AL508" s="68"/>
      <c r="AM508" s="68"/>
      <c r="AN508" s="68"/>
      <c r="AO508" s="68"/>
      <c r="AP508" s="68"/>
      <c r="AQ508" s="68"/>
      <c r="AR508" s="68"/>
      <c r="AS508" s="68"/>
      <c r="AT508" s="68"/>
      <c r="AU508" s="68"/>
      <c r="AV508" s="68"/>
    </row>
    <row r="509" spans="1:48" ht="12.75" customHeight="1">
      <c r="A509" s="9"/>
      <c r="B509" s="9"/>
      <c r="C509" s="9"/>
      <c r="D509" s="9"/>
      <c r="E509" s="9"/>
      <c r="F509" s="9"/>
      <c r="G509" s="9"/>
      <c r="H509" s="9"/>
      <c r="I509" s="9"/>
      <c r="J509" s="8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11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68"/>
      <c r="AH509" s="68"/>
      <c r="AI509" s="68"/>
      <c r="AJ509" s="68"/>
      <c r="AK509" s="68"/>
      <c r="AL509" s="68"/>
      <c r="AM509" s="68"/>
      <c r="AN509" s="68"/>
      <c r="AO509" s="68"/>
      <c r="AP509" s="68"/>
      <c r="AQ509" s="68"/>
      <c r="AR509" s="68"/>
      <c r="AS509" s="68"/>
      <c r="AT509" s="68"/>
      <c r="AU509" s="68"/>
      <c r="AV509" s="68"/>
    </row>
    <row r="510" spans="1:48" ht="12.75" customHeight="1">
      <c r="A510" s="9"/>
      <c r="B510" s="9"/>
      <c r="C510" s="9"/>
      <c r="D510" s="9"/>
      <c r="E510" s="9"/>
      <c r="F510" s="9"/>
      <c r="G510" s="9"/>
      <c r="H510" s="9"/>
      <c r="I510" s="9"/>
      <c r="J510" s="8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11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68"/>
      <c r="AH510" s="68"/>
      <c r="AI510" s="68"/>
      <c r="AJ510" s="68"/>
      <c r="AK510" s="68"/>
      <c r="AL510" s="68"/>
      <c r="AM510" s="68"/>
      <c r="AN510" s="68"/>
      <c r="AO510" s="68"/>
      <c r="AP510" s="68"/>
      <c r="AQ510" s="68"/>
      <c r="AR510" s="68"/>
      <c r="AS510" s="68"/>
      <c r="AT510" s="68"/>
      <c r="AU510" s="68"/>
      <c r="AV510" s="68"/>
    </row>
    <row r="511" spans="1:48" ht="12.75" customHeight="1">
      <c r="A511" s="9"/>
      <c r="B511" s="9"/>
      <c r="C511" s="9"/>
      <c r="D511" s="9"/>
      <c r="E511" s="9"/>
      <c r="F511" s="9"/>
      <c r="G511" s="9"/>
      <c r="H511" s="9"/>
      <c r="I511" s="9"/>
      <c r="J511" s="8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11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68"/>
      <c r="AH511" s="68"/>
      <c r="AI511" s="68"/>
      <c r="AJ511" s="68"/>
      <c r="AK511" s="68"/>
      <c r="AL511" s="68"/>
      <c r="AM511" s="68"/>
      <c r="AN511" s="68"/>
      <c r="AO511" s="68"/>
      <c r="AP511" s="68"/>
      <c r="AQ511" s="68"/>
      <c r="AR511" s="68"/>
      <c r="AS511" s="68"/>
      <c r="AT511" s="68"/>
      <c r="AU511" s="68"/>
      <c r="AV511" s="68"/>
    </row>
    <row r="512" spans="1:48" ht="12.75" customHeight="1">
      <c r="A512" s="9"/>
      <c r="B512" s="9"/>
      <c r="C512" s="9"/>
      <c r="D512" s="9"/>
      <c r="E512" s="9"/>
      <c r="F512" s="9"/>
      <c r="G512" s="9"/>
      <c r="H512" s="9"/>
      <c r="I512" s="9"/>
      <c r="J512" s="8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11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68"/>
      <c r="AH512" s="68"/>
      <c r="AI512" s="68"/>
      <c r="AJ512" s="68"/>
      <c r="AK512" s="68"/>
      <c r="AL512" s="68"/>
      <c r="AM512" s="68"/>
      <c r="AN512" s="68"/>
      <c r="AO512" s="68"/>
      <c r="AP512" s="68"/>
      <c r="AQ512" s="68"/>
      <c r="AR512" s="68"/>
      <c r="AS512" s="68"/>
      <c r="AT512" s="68"/>
      <c r="AU512" s="68"/>
      <c r="AV512" s="68"/>
    </row>
    <row r="513" spans="1:48" ht="12.75" customHeight="1">
      <c r="A513" s="9"/>
      <c r="B513" s="9"/>
      <c r="C513" s="9"/>
      <c r="D513" s="9"/>
      <c r="E513" s="9"/>
      <c r="F513" s="9"/>
      <c r="G513" s="9"/>
      <c r="H513" s="9"/>
      <c r="I513" s="9"/>
      <c r="J513" s="8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11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68"/>
      <c r="AH513" s="68"/>
      <c r="AI513" s="68"/>
      <c r="AJ513" s="68"/>
      <c r="AK513" s="68"/>
      <c r="AL513" s="68"/>
      <c r="AM513" s="68"/>
      <c r="AN513" s="68"/>
      <c r="AO513" s="68"/>
      <c r="AP513" s="68"/>
      <c r="AQ513" s="68"/>
      <c r="AR513" s="68"/>
      <c r="AS513" s="68"/>
      <c r="AT513" s="68"/>
      <c r="AU513" s="68"/>
      <c r="AV513" s="68"/>
    </row>
    <row r="514" spans="1:48" ht="12.75" customHeight="1">
      <c r="A514" s="9"/>
      <c r="B514" s="9"/>
      <c r="C514" s="9"/>
      <c r="D514" s="9"/>
      <c r="E514" s="9"/>
      <c r="F514" s="9"/>
      <c r="G514" s="9"/>
      <c r="H514" s="9"/>
      <c r="I514" s="9"/>
      <c r="J514" s="8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11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68"/>
      <c r="AH514" s="68"/>
      <c r="AI514" s="68"/>
      <c r="AJ514" s="68"/>
      <c r="AK514" s="68"/>
      <c r="AL514" s="68"/>
      <c r="AM514" s="68"/>
      <c r="AN514" s="68"/>
      <c r="AO514" s="68"/>
      <c r="AP514" s="68"/>
      <c r="AQ514" s="68"/>
      <c r="AR514" s="68"/>
      <c r="AS514" s="68"/>
      <c r="AT514" s="68"/>
      <c r="AU514" s="68"/>
      <c r="AV514" s="68"/>
    </row>
    <row r="515" spans="1:48" ht="12.75" customHeight="1">
      <c r="A515" s="9"/>
      <c r="B515" s="9"/>
      <c r="C515" s="9"/>
      <c r="D515" s="9"/>
      <c r="E515" s="9"/>
      <c r="F515" s="9"/>
      <c r="G515" s="9"/>
      <c r="H515" s="9"/>
      <c r="I515" s="9"/>
      <c r="J515" s="8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11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68"/>
      <c r="AH515" s="68"/>
      <c r="AI515" s="68"/>
      <c r="AJ515" s="68"/>
      <c r="AK515" s="68"/>
      <c r="AL515" s="68"/>
      <c r="AM515" s="68"/>
      <c r="AN515" s="68"/>
      <c r="AO515" s="68"/>
      <c r="AP515" s="68"/>
      <c r="AQ515" s="68"/>
      <c r="AR515" s="68"/>
      <c r="AS515" s="68"/>
      <c r="AT515" s="68"/>
      <c r="AU515" s="68"/>
      <c r="AV515" s="68"/>
    </row>
    <row r="516" spans="1:48" ht="12.75" customHeight="1">
      <c r="A516" s="9"/>
      <c r="B516" s="9"/>
      <c r="C516" s="9"/>
      <c r="D516" s="9"/>
      <c r="E516" s="9"/>
      <c r="F516" s="9"/>
      <c r="G516" s="9"/>
      <c r="H516" s="9"/>
      <c r="I516" s="9"/>
      <c r="J516" s="8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11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68"/>
      <c r="AH516" s="68"/>
      <c r="AI516" s="68"/>
      <c r="AJ516" s="68"/>
      <c r="AK516" s="68"/>
      <c r="AL516" s="68"/>
      <c r="AM516" s="68"/>
      <c r="AN516" s="68"/>
      <c r="AO516" s="68"/>
      <c r="AP516" s="68"/>
      <c r="AQ516" s="68"/>
      <c r="AR516" s="68"/>
      <c r="AS516" s="68"/>
      <c r="AT516" s="68"/>
      <c r="AU516" s="68"/>
      <c r="AV516" s="68"/>
    </row>
    <row r="517" spans="1:48" ht="12.75" customHeight="1">
      <c r="A517" s="9"/>
      <c r="B517" s="9"/>
      <c r="C517" s="9"/>
      <c r="D517" s="9"/>
      <c r="E517" s="9"/>
      <c r="F517" s="9"/>
      <c r="G517" s="9"/>
      <c r="H517" s="9"/>
      <c r="I517" s="9"/>
      <c r="J517" s="8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11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68"/>
      <c r="AH517" s="68"/>
      <c r="AI517" s="68"/>
      <c r="AJ517" s="68"/>
      <c r="AK517" s="68"/>
      <c r="AL517" s="68"/>
      <c r="AM517" s="68"/>
      <c r="AN517" s="68"/>
      <c r="AO517" s="68"/>
      <c r="AP517" s="68"/>
      <c r="AQ517" s="68"/>
      <c r="AR517" s="68"/>
      <c r="AS517" s="68"/>
      <c r="AT517" s="68"/>
      <c r="AU517" s="68"/>
      <c r="AV517" s="68"/>
    </row>
    <row r="518" spans="1:48" ht="12.75" customHeight="1">
      <c r="A518" s="9"/>
      <c r="B518" s="9"/>
      <c r="C518" s="9"/>
      <c r="D518" s="9"/>
      <c r="E518" s="9"/>
      <c r="F518" s="9"/>
      <c r="G518" s="9"/>
      <c r="H518" s="9"/>
      <c r="I518" s="9"/>
      <c r="J518" s="8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11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68"/>
      <c r="AH518" s="68"/>
      <c r="AI518" s="68"/>
      <c r="AJ518" s="68"/>
      <c r="AK518" s="68"/>
      <c r="AL518" s="68"/>
      <c r="AM518" s="68"/>
      <c r="AN518" s="68"/>
      <c r="AO518" s="68"/>
      <c r="AP518" s="68"/>
      <c r="AQ518" s="68"/>
      <c r="AR518" s="68"/>
      <c r="AS518" s="68"/>
      <c r="AT518" s="68"/>
      <c r="AU518" s="68"/>
      <c r="AV518" s="68"/>
    </row>
    <row r="519" spans="1:48" ht="12.75" customHeight="1">
      <c r="A519" s="9"/>
      <c r="B519" s="9"/>
      <c r="C519" s="9"/>
      <c r="D519" s="9"/>
      <c r="E519" s="9"/>
      <c r="F519" s="9"/>
      <c r="G519" s="9"/>
      <c r="H519" s="9"/>
      <c r="I519" s="9"/>
      <c r="J519" s="8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11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68"/>
      <c r="AH519" s="68"/>
      <c r="AI519" s="68"/>
      <c r="AJ519" s="68"/>
      <c r="AK519" s="68"/>
      <c r="AL519" s="68"/>
      <c r="AM519" s="68"/>
      <c r="AN519" s="68"/>
      <c r="AO519" s="68"/>
      <c r="AP519" s="68"/>
      <c r="AQ519" s="68"/>
      <c r="AR519" s="68"/>
      <c r="AS519" s="68"/>
      <c r="AT519" s="68"/>
      <c r="AU519" s="68"/>
      <c r="AV519" s="68"/>
    </row>
    <row r="520" spans="1:48" ht="12.75" customHeight="1">
      <c r="A520" s="9"/>
      <c r="B520" s="9"/>
      <c r="C520" s="9"/>
      <c r="D520" s="9"/>
      <c r="E520" s="9"/>
      <c r="F520" s="9"/>
      <c r="G520" s="9"/>
      <c r="H520" s="9"/>
      <c r="I520" s="9"/>
      <c r="J520" s="8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11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68"/>
      <c r="AH520" s="68"/>
      <c r="AI520" s="68"/>
      <c r="AJ520" s="68"/>
      <c r="AK520" s="68"/>
      <c r="AL520" s="68"/>
      <c r="AM520" s="68"/>
      <c r="AN520" s="68"/>
      <c r="AO520" s="68"/>
      <c r="AP520" s="68"/>
      <c r="AQ520" s="68"/>
      <c r="AR520" s="68"/>
      <c r="AS520" s="68"/>
      <c r="AT520" s="68"/>
      <c r="AU520" s="68"/>
      <c r="AV520" s="68"/>
    </row>
    <row r="521" spans="1:48" ht="12.75" customHeight="1">
      <c r="A521" s="9"/>
      <c r="B521" s="9"/>
      <c r="C521" s="9"/>
      <c r="D521" s="9"/>
      <c r="E521" s="9"/>
      <c r="F521" s="9"/>
      <c r="G521" s="9"/>
      <c r="H521" s="9"/>
      <c r="I521" s="9"/>
      <c r="J521" s="8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11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68"/>
      <c r="AH521" s="68"/>
      <c r="AI521" s="68"/>
      <c r="AJ521" s="68"/>
      <c r="AK521" s="68"/>
      <c r="AL521" s="68"/>
      <c r="AM521" s="68"/>
      <c r="AN521" s="68"/>
      <c r="AO521" s="68"/>
      <c r="AP521" s="68"/>
      <c r="AQ521" s="68"/>
      <c r="AR521" s="68"/>
      <c r="AS521" s="68"/>
      <c r="AT521" s="68"/>
      <c r="AU521" s="68"/>
      <c r="AV521" s="68"/>
    </row>
    <row r="522" spans="1:48" ht="12.75" customHeight="1">
      <c r="A522" s="9"/>
      <c r="B522" s="9"/>
      <c r="C522" s="9"/>
      <c r="D522" s="9"/>
      <c r="E522" s="9"/>
      <c r="F522" s="9"/>
      <c r="G522" s="9"/>
      <c r="H522" s="9"/>
      <c r="I522" s="9"/>
      <c r="J522" s="8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11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68"/>
      <c r="AH522" s="68"/>
      <c r="AI522" s="68"/>
      <c r="AJ522" s="68"/>
      <c r="AK522" s="68"/>
      <c r="AL522" s="68"/>
      <c r="AM522" s="68"/>
      <c r="AN522" s="68"/>
      <c r="AO522" s="68"/>
      <c r="AP522" s="68"/>
      <c r="AQ522" s="68"/>
      <c r="AR522" s="68"/>
      <c r="AS522" s="68"/>
      <c r="AT522" s="68"/>
      <c r="AU522" s="68"/>
      <c r="AV522" s="68"/>
    </row>
    <row r="523" spans="1:48" ht="12.75" customHeight="1">
      <c r="A523" s="9"/>
      <c r="B523" s="9"/>
      <c r="C523" s="9"/>
      <c r="D523" s="9"/>
      <c r="E523" s="9"/>
      <c r="F523" s="9"/>
      <c r="G523" s="9"/>
      <c r="H523" s="9"/>
      <c r="I523" s="9"/>
      <c r="J523" s="8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11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68"/>
      <c r="AH523" s="68"/>
      <c r="AI523" s="68"/>
      <c r="AJ523" s="68"/>
      <c r="AK523" s="68"/>
      <c r="AL523" s="68"/>
      <c r="AM523" s="68"/>
      <c r="AN523" s="68"/>
      <c r="AO523" s="68"/>
      <c r="AP523" s="68"/>
      <c r="AQ523" s="68"/>
      <c r="AR523" s="68"/>
      <c r="AS523" s="68"/>
      <c r="AT523" s="68"/>
      <c r="AU523" s="68"/>
      <c r="AV523" s="68"/>
    </row>
    <row r="524" spans="1:48" ht="12.75" customHeight="1">
      <c r="A524" s="9"/>
      <c r="B524" s="9"/>
      <c r="C524" s="9"/>
      <c r="D524" s="9"/>
      <c r="E524" s="9"/>
      <c r="F524" s="9"/>
      <c r="G524" s="9"/>
      <c r="H524" s="9"/>
      <c r="I524" s="9"/>
      <c r="J524" s="8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11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68"/>
      <c r="AH524" s="68"/>
      <c r="AI524" s="68"/>
      <c r="AJ524" s="68"/>
      <c r="AK524" s="68"/>
      <c r="AL524" s="68"/>
      <c r="AM524" s="68"/>
      <c r="AN524" s="68"/>
      <c r="AO524" s="68"/>
      <c r="AP524" s="68"/>
      <c r="AQ524" s="68"/>
      <c r="AR524" s="68"/>
      <c r="AS524" s="68"/>
      <c r="AT524" s="68"/>
      <c r="AU524" s="68"/>
      <c r="AV524" s="68"/>
    </row>
    <row r="525" spans="1:48" ht="12.75" customHeight="1">
      <c r="A525" s="9"/>
      <c r="B525" s="9"/>
      <c r="C525" s="9"/>
      <c r="D525" s="9"/>
      <c r="E525" s="9"/>
      <c r="F525" s="9"/>
      <c r="G525" s="9"/>
      <c r="H525" s="9"/>
      <c r="I525" s="9"/>
      <c r="J525" s="8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11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68"/>
      <c r="AH525" s="68"/>
      <c r="AI525" s="68"/>
      <c r="AJ525" s="68"/>
      <c r="AK525" s="68"/>
      <c r="AL525" s="68"/>
      <c r="AM525" s="68"/>
      <c r="AN525" s="68"/>
      <c r="AO525" s="68"/>
      <c r="AP525" s="68"/>
      <c r="AQ525" s="68"/>
      <c r="AR525" s="68"/>
      <c r="AS525" s="68"/>
      <c r="AT525" s="68"/>
      <c r="AU525" s="68"/>
      <c r="AV525" s="68"/>
    </row>
    <row r="526" spans="1:48" ht="12.75" customHeight="1">
      <c r="A526" s="9"/>
      <c r="B526" s="9"/>
      <c r="C526" s="9"/>
      <c r="D526" s="9"/>
      <c r="E526" s="9"/>
      <c r="F526" s="9"/>
      <c r="G526" s="9"/>
      <c r="H526" s="9"/>
      <c r="I526" s="9"/>
      <c r="J526" s="8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11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68"/>
      <c r="AH526" s="68"/>
      <c r="AI526" s="68"/>
      <c r="AJ526" s="68"/>
      <c r="AK526" s="68"/>
      <c r="AL526" s="68"/>
      <c r="AM526" s="68"/>
      <c r="AN526" s="68"/>
      <c r="AO526" s="68"/>
      <c r="AP526" s="68"/>
      <c r="AQ526" s="68"/>
      <c r="AR526" s="68"/>
      <c r="AS526" s="68"/>
      <c r="AT526" s="68"/>
      <c r="AU526" s="68"/>
      <c r="AV526" s="68"/>
    </row>
    <row r="527" spans="1:48" ht="12.75" customHeight="1">
      <c r="A527" s="9"/>
      <c r="B527" s="9"/>
      <c r="C527" s="9"/>
      <c r="D527" s="9"/>
      <c r="E527" s="9"/>
      <c r="F527" s="9"/>
      <c r="G527" s="9"/>
      <c r="H527" s="9"/>
      <c r="I527" s="9"/>
      <c r="J527" s="8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11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68"/>
      <c r="AH527" s="68"/>
      <c r="AI527" s="68"/>
      <c r="AJ527" s="68"/>
      <c r="AK527" s="68"/>
      <c r="AL527" s="68"/>
      <c r="AM527" s="68"/>
      <c r="AN527" s="68"/>
      <c r="AO527" s="68"/>
      <c r="AP527" s="68"/>
      <c r="AQ527" s="68"/>
      <c r="AR527" s="68"/>
      <c r="AS527" s="68"/>
      <c r="AT527" s="68"/>
      <c r="AU527" s="68"/>
      <c r="AV527" s="68"/>
    </row>
    <row r="528" spans="1:48" ht="12.75" customHeight="1">
      <c r="A528" s="9"/>
      <c r="B528" s="9"/>
      <c r="C528" s="9"/>
      <c r="D528" s="9"/>
      <c r="E528" s="9"/>
      <c r="F528" s="9"/>
      <c r="G528" s="9"/>
      <c r="H528" s="9"/>
      <c r="I528" s="9"/>
      <c r="J528" s="8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11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68"/>
      <c r="AH528" s="68"/>
      <c r="AI528" s="68"/>
      <c r="AJ528" s="68"/>
      <c r="AK528" s="68"/>
      <c r="AL528" s="68"/>
      <c r="AM528" s="68"/>
      <c r="AN528" s="68"/>
      <c r="AO528" s="68"/>
      <c r="AP528" s="68"/>
      <c r="AQ528" s="68"/>
      <c r="AR528" s="68"/>
      <c r="AS528" s="68"/>
      <c r="AT528" s="68"/>
      <c r="AU528" s="68"/>
      <c r="AV528" s="68"/>
    </row>
    <row r="529" spans="1:48" ht="12.75" customHeight="1">
      <c r="A529" s="9"/>
      <c r="B529" s="9"/>
      <c r="C529" s="9"/>
      <c r="D529" s="9"/>
      <c r="E529" s="9"/>
      <c r="F529" s="9"/>
      <c r="G529" s="9"/>
      <c r="H529" s="9"/>
      <c r="I529" s="9"/>
      <c r="J529" s="8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11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68"/>
      <c r="AH529" s="68"/>
      <c r="AI529" s="68"/>
      <c r="AJ529" s="68"/>
      <c r="AK529" s="68"/>
      <c r="AL529" s="68"/>
      <c r="AM529" s="68"/>
      <c r="AN529" s="68"/>
      <c r="AO529" s="68"/>
      <c r="AP529" s="68"/>
      <c r="AQ529" s="68"/>
      <c r="AR529" s="68"/>
      <c r="AS529" s="68"/>
      <c r="AT529" s="68"/>
      <c r="AU529" s="68"/>
      <c r="AV529" s="68"/>
    </row>
    <row r="530" spans="1:48" ht="12.75" customHeight="1">
      <c r="A530" s="9"/>
      <c r="B530" s="9"/>
      <c r="C530" s="9"/>
      <c r="D530" s="9"/>
      <c r="E530" s="9"/>
      <c r="F530" s="9"/>
      <c r="G530" s="9"/>
      <c r="H530" s="9"/>
      <c r="I530" s="9"/>
      <c r="J530" s="8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11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68"/>
      <c r="AH530" s="68"/>
      <c r="AI530" s="68"/>
      <c r="AJ530" s="68"/>
      <c r="AK530" s="68"/>
      <c r="AL530" s="68"/>
      <c r="AM530" s="68"/>
      <c r="AN530" s="68"/>
      <c r="AO530" s="68"/>
      <c r="AP530" s="68"/>
      <c r="AQ530" s="68"/>
      <c r="AR530" s="68"/>
      <c r="AS530" s="68"/>
      <c r="AT530" s="68"/>
      <c r="AU530" s="68"/>
      <c r="AV530" s="68"/>
    </row>
    <row r="531" spans="1:48" ht="12.75" customHeight="1">
      <c r="A531" s="9"/>
      <c r="B531" s="9"/>
      <c r="C531" s="9"/>
      <c r="D531" s="9"/>
      <c r="E531" s="9"/>
      <c r="F531" s="9"/>
      <c r="G531" s="9"/>
      <c r="H531" s="9"/>
      <c r="I531" s="9"/>
      <c r="J531" s="8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11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68"/>
      <c r="AH531" s="68"/>
      <c r="AI531" s="68"/>
      <c r="AJ531" s="68"/>
      <c r="AK531" s="68"/>
      <c r="AL531" s="68"/>
      <c r="AM531" s="68"/>
      <c r="AN531" s="68"/>
      <c r="AO531" s="68"/>
      <c r="AP531" s="68"/>
      <c r="AQ531" s="68"/>
      <c r="AR531" s="68"/>
      <c r="AS531" s="68"/>
      <c r="AT531" s="68"/>
      <c r="AU531" s="68"/>
      <c r="AV531" s="68"/>
    </row>
    <row r="532" spans="1:48" ht="12.75" customHeight="1">
      <c r="A532" s="9"/>
      <c r="B532" s="9"/>
      <c r="C532" s="9"/>
      <c r="D532" s="9"/>
      <c r="E532" s="9"/>
      <c r="F532" s="9"/>
      <c r="G532" s="9"/>
      <c r="H532" s="9"/>
      <c r="I532" s="9"/>
      <c r="J532" s="8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11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68"/>
      <c r="AH532" s="68"/>
      <c r="AI532" s="68"/>
      <c r="AJ532" s="68"/>
      <c r="AK532" s="68"/>
      <c r="AL532" s="68"/>
      <c r="AM532" s="68"/>
      <c r="AN532" s="68"/>
      <c r="AO532" s="68"/>
      <c r="AP532" s="68"/>
      <c r="AQ532" s="68"/>
      <c r="AR532" s="68"/>
      <c r="AS532" s="68"/>
      <c r="AT532" s="68"/>
      <c r="AU532" s="68"/>
      <c r="AV532" s="68"/>
    </row>
    <row r="533" spans="1:48" ht="12.75" customHeight="1">
      <c r="A533" s="9"/>
      <c r="B533" s="9"/>
      <c r="C533" s="9"/>
      <c r="D533" s="9"/>
      <c r="E533" s="9"/>
      <c r="F533" s="9"/>
      <c r="G533" s="9"/>
      <c r="H533" s="9"/>
      <c r="I533" s="9"/>
      <c r="J533" s="8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11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68"/>
      <c r="AH533" s="68"/>
      <c r="AI533" s="68"/>
      <c r="AJ533" s="68"/>
      <c r="AK533" s="68"/>
      <c r="AL533" s="68"/>
      <c r="AM533" s="68"/>
      <c r="AN533" s="68"/>
      <c r="AO533" s="68"/>
      <c r="AP533" s="68"/>
      <c r="AQ533" s="68"/>
      <c r="AR533" s="68"/>
      <c r="AS533" s="68"/>
      <c r="AT533" s="68"/>
      <c r="AU533" s="68"/>
      <c r="AV533" s="68"/>
    </row>
    <row r="534" spans="1:48" ht="12.75" customHeight="1">
      <c r="A534" s="9"/>
      <c r="B534" s="9"/>
      <c r="C534" s="9"/>
      <c r="D534" s="9"/>
      <c r="E534" s="9"/>
      <c r="F534" s="9"/>
      <c r="G534" s="9"/>
      <c r="H534" s="9"/>
      <c r="I534" s="9"/>
      <c r="J534" s="8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11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68"/>
      <c r="AH534" s="68"/>
      <c r="AI534" s="68"/>
      <c r="AJ534" s="68"/>
      <c r="AK534" s="68"/>
      <c r="AL534" s="68"/>
      <c r="AM534" s="68"/>
      <c r="AN534" s="68"/>
      <c r="AO534" s="68"/>
      <c r="AP534" s="68"/>
      <c r="AQ534" s="68"/>
      <c r="AR534" s="68"/>
      <c r="AS534" s="68"/>
      <c r="AT534" s="68"/>
      <c r="AU534" s="68"/>
      <c r="AV534" s="68"/>
    </row>
    <row r="535" spans="1:48" ht="12.75" customHeight="1">
      <c r="A535" s="9"/>
      <c r="B535" s="9"/>
      <c r="C535" s="9"/>
      <c r="D535" s="9"/>
      <c r="E535" s="9"/>
      <c r="F535" s="9"/>
      <c r="G535" s="9"/>
      <c r="H535" s="9"/>
      <c r="I535" s="9"/>
      <c r="J535" s="8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11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68"/>
      <c r="AH535" s="68"/>
      <c r="AI535" s="68"/>
      <c r="AJ535" s="68"/>
      <c r="AK535" s="68"/>
      <c r="AL535" s="68"/>
      <c r="AM535" s="68"/>
      <c r="AN535" s="68"/>
      <c r="AO535" s="68"/>
      <c r="AP535" s="68"/>
      <c r="AQ535" s="68"/>
      <c r="AR535" s="68"/>
      <c r="AS535" s="68"/>
      <c r="AT535" s="68"/>
      <c r="AU535" s="68"/>
      <c r="AV535" s="68"/>
    </row>
    <row r="536" spans="1:48" ht="12.75" customHeight="1">
      <c r="A536" s="9"/>
      <c r="B536" s="9"/>
      <c r="C536" s="9"/>
      <c r="D536" s="9"/>
      <c r="E536" s="9"/>
      <c r="F536" s="9"/>
      <c r="G536" s="9"/>
      <c r="H536" s="9"/>
      <c r="I536" s="9"/>
      <c r="J536" s="8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11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68"/>
      <c r="AH536" s="68"/>
      <c r="AI536" s="68"/>
      <c r="AJ536" s="68"/>
      <c r="AK536" s="68"/>
      <c r="AL536" s="68"/>
      <c r="AM536" s="68"/>
      <c r="AN536" s="68"/>
      <c r="AO536" s="68"/>
      <c r="AP536" s="68"/>
      <c r="AQ536" s="68"/>
      <c r="AR536" s="68"/>
      <c r="AS536" s="68"/>
      <c r="AT536" s="68"/>
      <c r="AU536" s="68"/>
      <c r="AV536" s="68"/>
    </row>
    <row r="537" spans="1:48" ht="12.75" customHeight="1">
      <c r="A537" s="9"/>
      <c r="B537" s="9"/>
      <c r="C537" s="9"/>
      <c r="D537" s="9"/>
      <c r="E537" s="9"/>
      <c r="F537" s="9"/>
      <c r="G537" s="9"/>
      <c r="H537" s="9"/>
      <c r="I537" s="9"/>
      <c r="J537" s="8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11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68"/>
      <c r="AH537" s="68"/>
      <c r="AI537" s="68"/>
      <c r="AJ537" s="68"/>
      <c r="AK537" s="68"/>
      <c r="AL537" s="68"/>
      <c r="AM537" s="68"/>
      <c r="AN537" s="68"/>
      <c r="AO537" s="68"/>
      <c r="AP537" s="68"/>
      <c r="AQ537" s="68"/>
      <c r="AR537" s="68"/>
      <c r="AS537" s="68"/>
      <c r="AT537" s="68"/>
      <c r="AU537" s="68"/>
      <c r="AV537" s="68"/>
    </row>
    <row r="538" spans="1:48" ht="12.75" customHeight="1">
      <c r="A538" s="9"/>
      <c r="B538" s="9"/>
      <c r="C538" s="9"/>
      <c r="D538" s="9"/>
      <c r="E538" s="9"/>
      <c r="F538" s="9"/>
      <c r="G538" s="9"/>
      <c r="H538" s="9"/>
      <c r="I538" s="9"/>
      <c r="J538" s="8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11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68"/>
      <c r="AH538" s="68"/>
      <c r="AI538" s="68"/>
      <c r="AJ538" s="68"/>
      <c r="AK538" s="68"/>
      <c r="AL538" s="68"/>
      <c r="AM538" s="68"/>
      <c r="AN538" s="68"/>
      <c r="AO538" s="68"/>
      <c r="AP538" s="68"/>
      <c r="AQ538" s="68"/>
      <c r="AR538" s="68"/>
      <c r="AS538" s="68"/>
      <c r="AT538" s="68"/>
      <c r="AU538" s="68"/>
      <c r="AV538" s="68"/>
    </row>
    <row r="539" spans="1:48" ht="12.75" customHeight="1">
      <c r="A539" s="9"/>
      <c r="B539" s="9"/>
      <c r="C539" s="9"/>
      <c r="D539" s="9"/>
      <c r="E539" s="9"/>
      <c r="F539" s="9"/>
      <c r="G539" s="9"/>
      <c r="H539" s="9"/>
      <c r="I539" s="9"/>
      <c r="J539" s="8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11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68"/>
      <c r="AH539" s="68"/>
      <c r="AI539" s="68"/>
      <c r="AJ539" s="68"/>
      <c r="AK539" s="68"/>
      <c r="AL539" s="68"/>
      <c r="AM539" s="68"/>
      <c r="AN539" s="68"/>
      <c r="AO539" s="68"/>
      <c r="AP539" s="68"/>
      <c r="AQ539" s="68"/>
      <c r="AR539" s="68"/>
      <c r="AS539" s="68"/>
      <c r="AT539" s="68"/>
      <c r="AU539" s="68"/>
      <c r="AV539" s="68"/>
    </row>
    <row r="540" spans="1:48" ht="12.75" customHeight="1">
      <c r="A540" s="9"/>
      <c r="B540" s="9"/>
      <c r="C540" s="9"/>
      <c r="D540" s="9"/>
      <c r="E540" s="9"/>
      <c r="F540" s="9"/>
      <c r="G540" s="9"/>
      <c r="H540" s="9"/>
      <c r="I540" s="9"/>
      <c r="J540" s="8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11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68"/>
      <c r="AH540" s="68"/>
      <c r="AI540" s="68"/>
      <c r="AJ540" s="68"/>
      <c r="AK540" s="68"/>
      <c r="AL540" s="68"/>
      <c r="AM540" s="68"/>
      <c r="AN540" s="68"/>
      <c r="AO540" s="68"/>
      <c r="AP540" s="68"/>
      <c r="AQ540" s="68"/>
      <c r="AR540" s="68"/>
      <c r="AS540" s="68"/>
      <c r="AT540" s="68"/>
      <c r="AU540" s="68"/>
      <c r="AV540" s="68"/>
    </row>
    <row r="541" spans="1:48" ht="12.75" customHeight="1">
      <c r="A541" s="9"/>
      <c r="B541" s="9"/>
      <c r="C541" s="9"/>
      <c r="D541" s="9"/>
      <c r="E541" s="9"/>
      <c r="F541" s="9"/>
      <c r="G541" s="9"/>
      <c r="H541" s="9"/>
      <c r="I541" s="9"/>
      <c r="J541" s="8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11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68"/>
      <c r="AH541" s="68"/>
      <c r="AI541" s="68"/>
      <c r="AJ541" s="68"/>
      <c r="AK541" s="68"/>
      <c r="AL541" s="68"/>
      <c r="AM541" s="68"/>
      <c r="AN541" s="68"/>
      <c r="AO541" s="68"/>
      <c r="AP541" s="68"/>
      <c r="AQ541" s="68"/>
      <c r="AR541" s="68"/>
      <c r="AS541" s="68"/>
      <c r="AT541" s="68"/>
      <c r="AU541" s="68"/>
      <c r="AV541" s="68"/>
    </row>
    <row r="542" spans="1:48" ht="12.75" customHeight="1">
      <c r="A542" s="9"/>
      <c r="B542" s="9"/>
      <c r="C542" s="9"/>
      <c r="D542" s="9"/>
      <c r="E542" s="9"/>
      <c r="F542" s="9"/>
      <c r="G542" s="9"/>
      <c r="H542" s="9"/>
      <c r="I542" s="9"/>
      <c r="J542" s="8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11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68"/>
      <c r="AH542" s="68"/>
      <c r="AI542" s="68"/>
      <c r="AJ542" s="68"/>
      <c r="AK542" s="68"/>
      <c r="AL542" s="68"/>
      <c r="AM542" s="68"/>
      <c r="AN542" s="68"/>
      <c r="AO542" s="68"/>
      <c r="AP542" s="68"/>
      <c r="AQ542" s="68"/>
      <c r="AR542" s="68"/>
      <c r="AS542" s="68"/>
      <c r="AT542" s="68"/>
      <c r="AU542" s="68"/>
      <c r="AV542" s="68"/>
    </row>
    <row r="543" spans="1:48" ht="12.75" customHeight="1">
      <c r="A543" s="9"/>
      <c r="B543" s="9"/>
      <c r="C543" s="9"/>
      <c r="D543" s="9"/>
      <c r="E543" s="9"/>
      <c r="F543" s="9"/>
      <c r="G543" s="9"/>
      <c r="H543" s="9"/>
      <c r="I543" s="9"/>
      <c r="J543" s="8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11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68"/>
      <c r="AH543" s="68"/>
      <c r="AI543" s="68"/>
      <c r="AJ543" s="68"/>
      <c r="AK543" s="68"/>
      <c r="AL543" s="68"/>
      <c r="AM543" s="68"/>
      <c r="AN543" s="68"/>
      <c r="AO543" s="68"/>
      <c r="AP543" s="68"/>
      <c r="AQ543" s="68"/>
      <c r="AR543" s="68"/>
      <c r="AS543" s="68"/>
      <c r="AT543" s="68"/>
      <c r="AU543" s="68"/>
      <c r="AV543" s="68"/>
    </row>
    <row r="544" spans="1:48" ht="12.75" customHeight="1">
      <c r="A544" s="9"/>
      <c r="B544" s="9"/>
      <c r="C544" s="9"/>
      <c r="D544" s="9"/>
      <c r="E544" s="9"/>
      <c r="F544" s="9"/>
      <c r="G544" s="9"/>
      <c r="H544" s="9"/>
      <c r="I544" s="9"/>
      <c r="J544" s="8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11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68"/>
      <c r="AH544" s="68"/>
      <c r="AI544" s="68"/>
      <c r="AJ544" s="68"/>
      <c r="AK544" s="68"/>
      <c r="AL544" s="68"/>
      <c r="AM544" s="68"/>
      <c r="AN544" s="68"/>
      <c r="AO544" s="68"/>
      <c r="AP544" s="68"/>
      <c r="AQ544" s="68"/>
      <c r="AR544" s="68"/>
      <c r="AS544" s="68"/>
      <c r="AT544" s="68"/>
      <c r="AU544" s="68"/>
      <c r="AV544" s="68"/>
    </row>
    <row r="545" spans="1:48" ht="12.75" customHeight="1">
      <c r="A545" s="9"/>
      <c r="B545" s="9"/>
      <c r="C545" s="9"/>
      <c r="D545" s="9"/>
      <c r="E545" s="9"/>
      <c r="F545" s="9"/>
      <c r="G545" s="9"/>
      <c r="H545" s="9"/>
      <c r="I545" s="9"/>
      <c r="J545" s="8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11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68"/>
      <c r="AH545" s="68"/>
      <c r="AI545" s="68"/>
      <c r="AJ545" s="68"/>
      <c r="AK545" s="68"/>
      <c r="AL545" s="68"/>
      <c r="AM545" s="68"/>
      <c r="AN545" s="68"/>
      <c r="AO545" s="68"/>
      <c r="AP545" s="68"/>
      <c r="AQ545" s="68"/>
      <c r="AR545" s="68"/>
      <c r="AS545" s="68"/>
      <c r="AT545" s="68"/>
      <c r="AU545" s="68"/>
      <c r="AV545" s="68"/>
    </row>
    <row r="546" spans="1:48" ht="12.75" customHeight="1">
      <c r="A546" s="9"/>
      <c r="B546" s="9"/>
      <c r="C546" s="9"/>
      <c r="D546" s="9"/>
      <c r="E546" s="9"/>
      <c r="F546" s="9"/>
      <c r="G546" s="9"/>
      <c r="H546" s="9"/>
      <c r="I546" s="9"/>
      <c r="J546" s="8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11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68"/>
      <c r="AH546" s="68"/>
      <c r="AI546" s="68"/>
      <c r="AJ546" s="68"/>
      <c r="AK546" s="68"/>
      <c r="AL546" s="68"/>
      <c r="AM546" s="68"/>
      <c r="AN546" s="68"/>
      <c r="AO546" s="68"/>
      <c r="AP546" s="68"/>
      <c r="AQ546" s="68"/>
      <c r="AR546" s="68"/>
      <c r="AS546" s="68"/>
      <c r="AT546" s="68"/>
      <c r="AU546" s="68"/>
      <c r="AV546" s="68"/>
    </row>
    <row r="547" spans="1:48" ht="12.75" customHeight="1">
      <c r="A547" s="9"/>
      <c r="B547" s="9"/>
      <c r="C547" s="9"/>
      <c r="D547" s="9"/>
      <c r="E547" s="9"/>
      <c r="F547" s="9"/>
      <c r="G547" s="9"/>
      <c r="H547" s="9"/>
      <c r="I547" s="9"/>
      <c r="J547" s="8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11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68"/>
      <c r="AH547" s="68"/>
      <c r="AI547" s="68"/>
      <c r="AJ547" s="68"/>
      <c r="AK547" s="68"/>
      <c r="AL547" s="68"/>
      <c r="AM547" s="68"/>
      <c r="AN547" s="68"/>
      <c r="AO547" s="68"/>
      <c r="AP547" s="68"/>
      <c r="AQ547" s="68"/>
      <c r="AR547" s="68"/>
      <c r="AS547" s="68"/>
      <c r="AT547" s="68"/>
      <c r="AU547" s="68"/>
      <c r="AV547" s="68"/>
    </row>
    <row r="548" spans="1:48" ht="12.75" customHeight="1">
      <c r="A548" s="9"/>
      <c r="B548" s="9"/>
      <c r="C548" s="9"/>
      <c r="D548" s="9"/>
      <c r="E548" s="9"/>
      <c r="F548" s="9"/>
      <c r="G548" s="9"/>
      <c r="H548" s="9"/>
      <c r="I548" s="9"/>
      <c r="J548" s="8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11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68"/>
      <c r="AH548" s="68"/>
      <c r="AI548" s="68"/>
      <c r="AJ548" s="68"/>
      <c r="AK548" s="68"/>
      <c r="AL548" s="68"/>
      <c r="AM548" s="68"/>
      <c r="AN548" s="68"/>
      <c r="AO548" s="68"/>
      <c r="AP548" s="68"/>
      <c r="AQ548" s="68"/>
      <c r="AR548" s="68"/>
      <c r="AS548" s="68"/>
      <c r="AT548" s="68"/>
      <c r="AU548" s="68"/>
      <c r="AV548" s="68"/>
    </row>
    <row r="549" spans="1:48" ht="12.75" customHeight="1">
      <c r="A549" s="9"/>
      <c r="B549" s="9"/>
      <c r="C549" s="9"/>
      <c r="D549" s="9"/>
      <c r="E549" s="9"/>
      <c r="F549" s="9"/>
      <c r="G549" s="9"/>
      <c r="H549" s="9"/>
      <c r="I549" s="9"/>
      <c r="J549" s="8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11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68"/>
      <c r="AH549" s="68"/>
      <c r="AI549" s="68"/>
      <c r="AJ549" s="68"/>
      <c r="AK549" s="68"/>
      <c r="AL549" s="68"/>
      <c r="AM549" s="68"/>
      <c r="AN549" s="68"/>
      <c r="AO549" s="68"/>
      <c r="AP549" s="68"/>
      <c r="AQ549" s="68"/>
      <c r="AR549" s="68"/>
      <c r="AS549" s="68"/>
      <c r="AT549" s="68"/>
      <c r="AU549" s="68"/>
      <c r="AV549" s="68"/>
    </row>
    <row r="550" spans="1:48" ht="12.75" customHeight="1">
      <c r="A550" s="9"/>
      <c r="B550" s="9"/>
      <c r="C550" s="9"/>
      <c r="D550" s="9"/>
      <c r="E550" s="9"/>
      <c r="F550" s="9"/>
      <c r="G550" s="9"/>
      <c r="H550" s="9"/>
      <c r="I550" s="9"/>
      <c r="J550" s="8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11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68"/>
      <c r="AH550" s="68"/>
      <c r="AI550" s="68"/>
      <c r="AJ550" s="68"/>
      <c r="AK550" s="68"/>
      <c r="AL550" s="68"/>
      <c r="AM550" s="68"/>
      <c r="AN550" s="68"/>
      <c r="AO550" s="68"/>
      <c r="AP550" s="68"/>
      <c r="AQ550" s="68"/>
      <c r="AR550" s="68"/>
      <c r="AS550" s="68"/>
      <c r="AT550" s="68"/>
      <c r="AU550" s="68"/>
      <c r="AV550" s="68"/>
    </row>
    <row r="551" spans="1:48" ht="12.75" customHeight="1">
      <c r="A551" s="9"/>
      <c r="B551" s="9"/>
      <c r="C551" s="9"/>
      <c r="D551" s="9"/>
      <c r="E551" s="9"/>
      <c r="F551" s="9"/>
      <c r="G551" s="9"/>
      <c r="H551" s="9"/>
      <c r="I551" s="9"/>
      <c r="J551" s="8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11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68"/>
      <c r="AH551" s="68"/>
      <c r="AI551" s="68"/>
      <c r="AJ551" s="68"/>
      <c r="AK551" s="68"/>
      <c r="AL551" s="68"/>
      <c r="AM551" s="68"/>
      <c r="AN551" s="68"/>
      <c r="AO551" s="68"/>
      <c r="AP551" s="68"/>
      <c r="AQ551" s="68"/>
      <c r="AR551" s="68"/>
      <c r="AS551" s="68"/>
      <c r="AT551" s="68"/>
      <c r="AU551" s="68"/>
      <c r="AV551" s="68"/>
    </row>
    <row r="552" spans="1:48" ht="12.75" customHeight="1">
      <c r="A552" s="9"/>
      <c r="B552" s="9"/>
      <c r="C552" s="9"/>
      <c r="D552" s="9"/>
      <c r="E552" s="9"/>
      <c r="F552" s="9"/>
      <c r="G552" s="9"/>
      <c r="H552" s="9"/>
      <c r="I552" s="9"/>
      <c r="J552" s="8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11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68"/>
      <c r="AH552" s="68"/>
      <c r="AI552" s="68"/>
      <c r="AJ552" s="68"/>
      <c r="AK552" s="68"/>
      <c r="AL552" s="68"/>
      <c r="AM552" s="68"/>
      <c r="AN552" s="68"/>
      <c r="AO552" s="68"/>
      <c r="AP552" s="68"/>
      <c r="AQ552" s="68"/>
      <c r="AR552" s="68"/>
      <c r="AS552" s="68"/>
      <c r="AT552" s="68"/>
      <c r="AU552" s="68"/>
      <c r="AV552" s="68"/>
    </row>
    <row r="553" spans="1:48" ht="12.75" customHeight="1">
      <c r="A553" s="9"/>
      <c r="B553" s="9"/>
      <c r="C553" s="9"/>
      <c r="D553" s="9"/>
      <c r="E553" s="9"/>
      <c r="F553" s="9"/>
      <c r="G553" s="9"/>
      <c r="H553" s="9"/>
      <c r="I553" s="9"/>
      <c r="J553" s="8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11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68"/>
      <c r="AH553" s="68"/>
      <c r="AI553" s="68"/>
      <c r="AJ553" s="68"/>
      <c r="AK553" s="68"/>
      <c r="AL553" s="68"/>
      <c r="AM553" s="68"/>
      <c r="AN553" s="68"/>
      <c r="AO553" s="68"/>
      <c r="AP553" s="68"/>
      <c r="AQ553" s="68"/>
      <c r="AR553" s="68"/>
      <c r="AS553" s="68"/>
      <c r="AT553" s="68"/>
      <c r="AU553" s="68"/>
      <c r="AV553" s="68"/>
    </row>
    <row r="554" spans="1:48" ht="12.75" customHeight="1">
      <c r="A554" s="9"/>
      <c r="B554" s="9"/>
      <c r="C554" s="9"/>
      <c r="D554" s="9"/>
      <c r="E554" s="9"/>
      <c r="F554" s="9"/>
      <c r="G554" s="9"/>
      <c r="H554" s="9"/>
      <c r="I554" s="9"/>
      <c r="J554" s="8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11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68"/>
      <c r="AH554" s="68"/>
      <c r="AI554" s="68"/>
      <c r="AJ554" s="68"/>
      <c r="AK554" s="68"/>
      <c r="AL554" s="68"/>
      <c r="AM554" s="68"/>
      <c r="AN554" s="68"/>
      <c r="AO554" s="68"/>
      <c r="AP554" s="68"/>
      <c r="AQ554" s="68"/>
      <c r="AR554" s="68"/>
      <c r="AS554" s="68"/>
      <c r="AT554" s="68"/>
      <c r="AU554" s="68"/>
      <c r="AV554" s="68"/>
    </row>
    <row r="555" spans="1:48" ht="12.75" customHeight="1">
      <c r="A555" s="9"/>
      <c r="B555" s="9"/>
      <c r="C555" s="9"/>
      <c r="D555" s="9"/>
      <c r="E555" s="9"/>
      <c r="F555" s="9"/>
      <c r="G555" s="9"/>
      <c r="H555" s="9"/>
      <c r="I555" s="9"/>
      <c r="J555" s="8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11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68"/>
      <c r="AH555" s="68"/>
      <c r="AI555" s="68"/>
      <c r="AJ555" s="68"/>
      <c r="AK555" s="68"/>
      <c r="AL555" s="68"/>
      <c r="AM555" s="68"/>
      <c r="AN555" s="68"/>
      <c r="AO555" s="68"/>
      <c r="AP555" s="68"/>
      <c r="AQ555" s="68"/>
      <c r="AR555" s="68"/>
      <c r="AS555" s="68"/>
      <c r="AT555" s="68"/>
      <c r="AU555" s="68"/>
      <c r="AV555" s="68"/>
    </row>
    <row r="556" spans="1:48" ht="12.75" customHeight="1">
      <c r="A556" s="9"/>
      <c r="B556" s="9"/>
      <c r="C556" s="9"/>
      <c r="D556" s="9"/>
      <c r="E556" s="9"/>
      <c r="F556" s="9"/>
      <c r="G556" s="9"/>
      <c r="H556" s="9"/>
      <c r="I556" s="9"/>
      <c r="J556" s="8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11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68"/>
      <c r="AH556" s="68"/>
      <c r="AI556" s="68"/>
      <c r="AJ556" s="68"/>
      <c r="AK556" s="68"/>
      <c r="AL556" s="68"/>
      <c r="AM556" s="68"/>
      <c r="AN556" s="68"/>
      <c r="AO556" s="68"/>
      <c r="AP556" s="68"/>
      <c r="AQ556" s="68"/>
      <c r="AR556" s="68"/>
      <c r="AS556" s="68"/>
      <c r="AT556" s="68"/>
      <c r="AU556" s="68"/>
      <c r="AV556" s="68"/>
    </row>
    <row r="557" spans="1:48" ht="12.75" customHeight="1">
      <c r="A557" s="9"/>
      <c r="B557" s="9"/>
      <c r="C557" s="9"/>
      <c r="D557" s="9"/>
      <c r="E557" s="9"/>
      <c r="F557" s="9"/>
      <c r="G557" s="9"/>
      <c r="H557" s="9"/>
      <c r="I557" s="9"/>
      <c r="J557" s="8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11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68"/>
      <c r="AH557" s="68"/>
      <c r="AI557" s="68"/>
      <c r="AJ557" s="68"/>
      <c r="AK557" s="68"/>
      <c r="AL557" s="68"/>
      <c r="AM557" s="68"/>
      <c r="AN557" s="68"/>
      <c r="AO557" s="68"/>
      <c r="AP557" s="68"/>
      <c r="AQ557" s="68"/>
      <c r="AR557" s="68"/>
      <c r="AS557" s="68"/>
      <c r="AT557" s="68"/>
      <c r="AU557" s="68"/>
      <c r="AV557" s="68"/>
    </row>
    <row r="558" spans="1:48" ht="12.75" customHeight="1">
      <c r="A558" s="9"/>
      <c r="B558" s="9"/>
      <c r="C558" s="9"/>
      <c r="D558" s="9"/>
      <c r="E558" s="9"/>
      <c r="F558" s="9"/>
      <c r="G558" s="9"/>
      <c r="H558" s="9"/>
      <c r="I558" s="9"/>
      <c r="J558" s="8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11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68"/>
      <c r="AH558" s="68"/>
      <c r="AI558" s="68"/>
      <c r="AJ558" s="68"/>
      <c r="AK558" s="68"/>
      <c r="AL558" s="68"/>
      <c r="AM558" s="68"/>
      <c r="AN558" s="68"/>
      <c r="AO558" s="68"/>
      <c r="AP558" s="68"/>
      <c r="AQ558" s="68"/>
      <c r="AR558" s="68"/>
      <c r="AS558" s="68"/>
      <c r="AT558" s="68"/>
      <c r="AU558" s="68"/>
      <c r="AV558" s="68"/>
    </row>
    <row r="559" spans="1:48" ht="12.75" customHeight="1">
      <c r="A559" s="9"/>
      <c r="B559" s="9"/>
      <c r="C559" s="9"/>
      <c r="D559" s="9"/>
      <c r="E559" s="9"/>
      <c r="F559" s="9"/>
      <c r="G559" s="9"/>
      <c r="H559" s="9"/>
      <c r="I559" s="9"/>
      <c r="J559" s="8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11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68"/>
      <c r="AH559" s="68"/>
      <c r="AI559" s="68"/>
      <c r="AJ559" s="68"/>
      <c r="AK559" s="68"/>
      <c r="AL559" s="68"/>
      <c r="AM559" s="68"/>
      <c r="AN559" s="68"/>
      <c r="AO559" s="68"/>
      <c r="AP559" s="68"/>
      <c r="AQ559" s="68"/>
      <c r="AR559" s="68"/>
      <c r="AS559" s="68"/>
      <c r="AT559" s="68"/>
      <c r="AU559" s="68"/>
      <c r="AV559" s="68"/>
    </row>
    <row r="560" spans="1:48" ht="12.75" customHeight="1">
      <c r="A560" s="9"/>
      <c r="B560" s="9"/>
      <c r="C560" s="9"/>
      <c r="D560" s="9"/>
      <c r="E560" s="9"/>
      <c r="F560" s="9"/>
      <c r="G560" s="9"/>
      <c r="H560" s="9"/>
      <c r="I560" s="9"/>
      <c r="J560" s="8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11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68"/>
      <c r="AH560" s="68"/>
      <c r="AI560" s="68"/>
      <c r="AJ560" s="68"/>
      <c r="AK560" s="68"/>
      <c r="AL560" s="68"/>
      <c r="AM560" s="68"/>
      <c r="AN560" s="68"/>
      <c r="AO560" s="68"/>
      <c r="AP560" s="68"/>
      <c r="AQ560" s="68"/>
      <c r="AR560" s="68"/>
      <c r="AS560" s="68"/>
      <c r="AT560" s="68"/>
      <c r="AU560" s="68"/>
      <c r="AV560" s="68"/>
    </row>
    <row r="561" spans="1:48" ht="12.75" customHeight="1">
      <c r="A561" s="9"/>
      <c r="B561" s="9"/>
      <c r="C561" s="9"/>
      <c r="D561" s="9"/>
      <c r="E561" s="9"/>
      <c r="F561" s="9"/>
      <c r="G561" s="9"/>
      <c r="H561" s="9"/>
      <c r="I561" s="9"/>
      <c r="J561" s="8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11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68"/>
      <c r="AH561" s="68"/>
      <c r="AI561" s="68"/>
      <c r="AJ561" s="68"/>
      <c r="AK561" s="68"/>
      <c r="AL561" s="68"/>
      <c r="AM561" s="68"/>
      <c r="AN561" s="68"/>
      <c r="AO561" s="68"/>
      <c r="AP561" s="68"/>
      <c r="AQ561" s="68"/>
      <c r="AR561" s="68"/>
      <c r="AS561" s="68"/>
      <c r="AT561" s="68"/>
      <c r="AU561" s="68"/>
      <c r="AV561" s="68"/>
    </row>
    <row r="562" spans="1:48" ht="12.75" customHeight="1">
      <c r="A562" s="9"/>
      <c r="B562" s="9"/>
      <c r="C562" s="9"/>
      <c r="D562" s="9"/>
      <c r="E562" s="9"/>
      <c r="F562" s="9"/>
      <c r="G562" s="9"/>
      <c r="H562" s="9"/>
      <c r="I562" s="9"/>
      <c r="J562" s="8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11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68"/>
      <c r="AH562" s="68"/>
      <c r="AI562" s="68"/>
      <c r="AJ562" s="68"/>
      <c r="AK562" s="68"/>
      <c r="AL562" s="68"/>
      <c r="AM562" s="68"/>
      <c r="AN562" s="68"/>
      <c r="AO562" s="68"/>
      <c r="AP562" s="68"/>
      <c r="AQ562" s="68"/>
      <c r="AR562" s="68"/>
      <c r="AS562" s="68"/>
      <c r="AT562" s="68"/>
      <c r="AU562" s="68"/>
      <c r="AV562" s="68"/>
    </row>
    <row r="563" spans="1:48" ht="12.75" customHeight="1">
      <c r="A563" s="9"/>
      <c r="B563" s="9"/>
      <c r="C563" s="9"/>
      <c r="D563" s="9"/>
      <c r="E563" s="9"/>
      <c r="F563" s="9"/>
      <c r="G563" s="9"/>
      <c r="H563" s="9"/>
      <c r="I563" s="9"/>
      <c r="J563" s="8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11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68"/>
      <c r="AH563" s="68"/>
      <c r="AI563" s="68"/>
      <c r="AJ563" s="68"/>
      <c r="AK563" s="68"/>
      <c r="AL563" s="68"/>
      <c r="AM563" s="68"/>
      <c r="AN563" s="68"/>
      <c r="AO563" s="68"/>
      <c r="AP563" s="68"/>
      <c r="AQ563" s="68"/>
      <c r="AR563" s="68"/>
      <c r="AS563" s="68"/>
      <c r="AT563" s="68"/>
      <c r="AU563" s="68"/>
      <c r="AV563" s="68"/>
    </row>
    <row r="564" spans="1:48" ht="12.75" customHeight="1">
      <c r="A564" s="9"/>
      <c r="B564" s="9"/>
      <c r="C564" s="9"/>
      <c r="D564" s="9"/>
      <c r="E564" s="9"/>
      <c r="F564" s="9"/>
      <c r="G564" s="9"/>
      <c r="H564" s="9"/>
      <c r="I564" s="9"/>
      <c r="J564" s="8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11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68"/>
      <c r="AH564" s="68"/>
      <c r="AI564" s="68"/>
      <c r="AJ564" s="68"/>
      <c r="AK564" s="68"/>
      <c r="AL564" s="68"/>
      <c r="AM564" s="68"/>
      <c r="AN564" s="68"/>
      <c r="AO564" s="68"/>
      <c r="AP564" s="68"/>
      <c r="AQ564" s="68"/>
      <c r="AR564" s="68"/>
      <c r="AS564" s="68"/>
      <c r="AT564" s="68"/>
      <c r="AU564" s="68"/>
      <c r="AV564" s="68"/>
    </row>
    <row r="565" spans="1:48" ht="12.75" customHeight="1">
      <c r="A565" s="9"/>
      <c r="B565" s="9"/>
      <c r="C565" s="9"/>
      <c r="D565" s="9"/>
      <c r="E565" s="9"/>
      <c r="F565" s="9"/>
      <c r="G565" s="9"/>
      <c r="H565" s="9"/>
      <c r="I565" s="9"/>
      <c r="J565" s="8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11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68"/>
      <c r="AH565" s="68"/>
      <c r="AI565" s="68"/>
      <c r="AJ565" s="68"/>
      <c r="AK565" s="68"/>
      <c r="AL565" s="68"/>
      <c r="AM565" s="68"/>
      <c r="AN565" s="68"/>
      <c r="AO565" s="68"/>
      <c r="AP565" s="68"/>
      <c r="AQ565" s="68"/>
      <c r="AR565" s="68"/>
      <c r="AS565" s="68"/>
      <c r="AT565" s="68"/>
      <c r="AU565" s="68"/>
      <c r="AV565" s="68"/>
    </row>
    <row r="566" spans="1:48" ht="12.75" customHeight="1">
      <c r="A566" s="9"/>
      <c r="B566" s="9"/>
      <c r="C566" s="9"/>
      <c r="D566" s="9"/>
      <c r="E566" s="9"/>
      <c r="F566" s="9"/>
      <c r="G566" s="9"/>
      <c r="H566" s="9"/>
      <c r="I566" s="9"/>
      <c r="J566" s="8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11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68"/>
      <c r="AH566" s="68"/>
      <c r="AI566" s="68"/>
      <c r="AJ566" s="68"/>
      <c r="AK566" s="68"/>
      <c r="AL566" s="68"/>
      <c r="AM566" s="68"/>
      <c r="AN566" s="68"/>
      <c r="AO566" s="68"/>
      <c r="AP566" s="68"/>
      <c r="AQ566" s="68"/>
      <c r="AR566" s="68"/>
      <c r="AS566" s="68"/>
      <c r="AT566" s="68"/>
      <c r="AU566" s="68"/>
      <c r="AV566" s="68"/>
    </row>
    <row r="567" spans="1:48" ht="12.75" customHeight="1">
      <c r="A567" s="9"/>
      <c r="B567" s="9"/>
      <c r="C567" s="9"/>
      <c r="D567" s="9"/>
      <c r="E567" s="9"/>
      <c r="F567" s="9"/>
      <c r="G567" s="9"/>
      <c r="H567" s="9"/>
      <c r="I567" s="9"/>
      <c r="J567" s="8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11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68"/>
      <c r="AH567" s="68"/>
      <c r="AI567" s="68"/>
      <c r="AJ567" s="68"/>
      <c r="AK567" s="68"/>
      <c r="AL567" s="68"/>
      <c r="AM567" s="68"/>
      <c r="AN567" s="68"/>
      <c r="AO567" s="68"/>
      <c r="AP567" s="68"/>
      <c r="AQ567" s="68"/>
      <c r="AR567" s="68"/>
      <c r="AS567" s="68"/>
      <c r="AT567" s="68"/>
      <c r="AU567" s="68"/>
      <c r="AV567" s="68"/>
    </row>
    <row r="568" spans="1:48" ht="12.75" customHeight="1">
      <c r="A568" s="9"/>
      <c r="B568" s="9"/>
      <c r="C568" s="9"/>
      <c r="D568" s="9"/>
      <c r="E568" s="9"/>
      <c r="F568" s="9"/>
      <c r="G568" s="9"/>
      <c r="H568" s="9"/>
      <c r="I568" s="9"/>
      <c r="J568" s="8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11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68"/>
      <c r="AH568" s="68"/>
      <c r="AI568" s="68"/>
      <c r="AJ568" s="68"/>
      <c r="AK568" s="68"/>
      <c r="AL568" s="68"/>
      <c r="AM568" s="68"/>
      <c r="AN568" s="68"/>
      <c r="AO568" s="68"/>
      <c r="AP568" s="68"/>
      <c r="AQ568" s="68"/>
      <c r="AR568" s="68"/>
      <c r="AS568" s="68"/>
      <c r="AT568" s="68"/>
      <c r="AU568" s="68"/>
      <c r="AV568" s="68"/>
    </row>
    <row r="569" spans="1:48" ht="12.75" customHeight="1">
      <c r="A569" s="9"/>
      <c r="B569" s="9"/>
      <c r="C569" s="9"/>
      <c r="D569" s="9"/>
      <c r="E569" s="9"/>
      <c r="F569" s="9"/>
      <c r="G569" s="9"/>
      <c r="H569" s="9"/>
      <c r="I569" s="9"/>
      <c r="J569" s="8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11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68"/>
      <c r="AH569" s="68"/>
      <c r="AI569" s="68"/>
      <c r="AJ569" s="68"/>
      <c r="AK569" s="68"/>
      <c r="AL569" s="68"/>
      <c r="AM569" s="68"/>
      <c r="AN569" s="68"/>
      <c r="AO569" s="68"/>
      <c r="AP569" s="68"/>
      <c r="AQ569" s="68"/>
      <c r="AR569" s="68"/>
      <c r="AS569" s="68"/>
      <c r="AT569" s="68"/>
      <c r="AU569" s="68"/>
      <c r="AV569" s="68"/>
    </row>
    <row r="570" spans="1:48" ht="12.75" customHeight="1">
      <c r="A570" s="9"/>
      <c r="B570" s="9"/>
      <c r="C570" s="9"/>
      <c r="D570" s="9"/>
      <c r="E570" s="9"/>
      <c r="F570" s="9"/>
      <c r="G570" s="9"/>
      <c r="H570" s="9"/>
      <c r="I570" s="9"/>
      <c r="J570" s="8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11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68"/>
      <c r="AH570" s="68"/>
      <c r="AI570" s="68"/>
      <c r="AJ570" s="68"/>
      <c r="AK570" s="68"/>
      <c r="AL570" s="68"/>
      <c r="AM570" s="68"/>
      <c r="AN570" s="68"/>
      <c r="AO570" s="68"/>
      <c r="AP570" s="68"/>
      <c r="AQ570" s="68"/>
      <c r="AR570" s="68"/>
      <c r="AS570" s="68"/>
      <c r="AT570" s="68"/>
      <c r="AU570" s="68"/>
      <c r="AV570" s="68"/>
    </row>
    <row r="571" spans="1:48" ht="12.75" customHeight="1">
      <c r="A571" s="9"/>
      <c r="B571" s="9"/>
      <c r="C571" s="9"/>
      <c r="D571" s="9"/>
      <c r="E571" s="9"/>
      <c r="F571" s="9"/>
      <c r="G571" s="9"/>
      <c r="H571" s="9"/>
      <c r="I571" s="9"/>
      <c r="J571" s="8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11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68"/>
      <c r="AH571" s="68"/>
      <c r="AI571" s="68"/>
      <c r="AJ571" s="68"/>
      <c r="AK571" s="68"/>
      <c r="AL571" s="68"/>
      <c r="AM571" s="68"/>
      <c r="AN571" s="68"/>
      <c r="AO571" s="68"/>
      <c r="AP571" s="68"/>
      <c r="AQ571" s="68"/>
      <c r="AR571" s="68"/>
      <c r="AS571" s="68"/>
      <c r="AT571" s="68"/>
      <c r="AU571" s="68"/>
      <c r="AV571" s="68"/>
    </row>
    <row r="572" spans="1:48" ht="12.75" customHeight="1">
      <c r="A572" s="9"/>
      <c r="B572" s="9"/>
      <c r="C572" s="9"/>
      <c r="D572" s="9"/>
      <c r="E572" s="9"/>
      <c r="F572" s="9"/>
      <c r="G572" s="9"/>
      <c r="H572" s="9"/>
      <c r="I572" s="9"/>
      <c r="J572" s="8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11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68"/>
      <c r="AH572" s="68"/>
      <c r="AI572" s="68"/>
      <c r="AJ572" s="68"/>
      <c r="AK572" s="68"/>
      <c r="AL572" s="68"/>
      <c r="AM572" s="68"/>
      <c r="AN572" s="68"/>
      <c r="AO572" s="68"/>
      <c r="AP572" s="68"/>
      <c r="AQ572" s="68"/>
      <c r="AR572" s="68"/>
      <c r="AS572" s="68"/>
      <c r="AT572" s="68"/>
      <c r="AU572" s="68"/>
      <c r="AV572" s="68"/>
    </row>
    <row r="573" spans="1:48" ht="12.75" customHeight="1">
      <c r="A573" s="9"/>
      <c r="B573" s="9"/>
      <c r="C573" s="9"/>
      <c r="D573" s="9"/>
      <c r="E573" s="9"/>
      <c r="F573" s="9"/>
      <c r="G573" s="9"/>
      <c r="H573" s="9"/>
      <c r="I573" s="9"/>
      <c r="J573" s="8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11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68"/>
      <c r="AH573" s="68"/>
      <c r="AI573" s="68"/>
      <c r="AJ573" s="68"/>
      <c r="AK573" s="68"/>
      <c r="AL573" s="68"/>
      <c r="AM573" s="68"/>
      <c r="AN573" s="68"/>
      <c r="AO573" s="68"/>
      <c r="AP573" s="68"/>
      <c r="AQ573" s="68"/>
      <c r="AR573" s="68"/>
      <c r="AS573" s="68"/>
      <c r="AT573" s="68"/>
      <c r="AU573" s="68"/>
      <c r="AV573" s="68"/>
    </row>
    <row r="574" spans="1:48" ht="12.75" customHeight="1">
      <c r="A574" s="9"/>
      <c r="B574" s="9"/>
      <c r="C574" s="9"/>
      <c r="D574" s="9"/>
      <c r="E574" s="9"/>
      <c r="F574" s="9"/>
      <c r="G574" s="9"/>
      <c r="H574" s="9"/>
      <c r="I574" s="9"/>
      <c r="J574" s="8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11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68"/>
      <c r="AH574" s="68"/>
      <c r="AI574" s="68"/>
      <c r="AJ574" s="68"/>
      <c r="AK574" s="68"/>
      <c r="AL574" s="68"/>
      <c r="AM574" s="68"/>
      <c r="AN574" s="68"/>
      <c r="AO574" s="68"/>
      <c r="AP574" s="68"/>
      <c r="AQ574" s="68"/>
      <c r="AR574" s="68"/>
      <c r="AS574" s="68"/>
      <c r="AT574" s="68"/>
      <c r="AU574" s="68"/>
      <c r="AV574" s="68"/>
    </row>
    <row r="575" spans="1:48" ht="12.75" customHeight="1">
      <c r="A575" s="9"/>
      <c r="B575" s="9"/>
      <c r="C575" s="9"/>
      <c r="D575" s="9"/>
      <c r="E575" s="9"/>
      <c r="F575" s="9"/>
      <c r="G575" s="9"/>
      <c r="H575" s="9"/>
      <c r="I575" s="9"/>
      <c r="J575" s="8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11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68"/>
      <c r="AH575" s="68"/>
      <c r="AI575" s="68"/>
      <c r="AJ575" s="68"/>
      <c r="AK575" s="68"/>
      <c r="AL575" s="68"/>
      <c r="AM575" s="68"/>
      <c r="AN575" s="68"/>
      <c r="AO575" s="68"/>
      <c r="AP575" s="68"/>
      <c r="AQ575" s="68"/>
      <c r="AR575" s="68"/>
      <c r="AS575" s="68"/>
      <c r="AT575" s="68"/>
      <c r="AU575" s="68"/>
      <c r="AV575" s="68"/>
    </row>
    <row r="576" spans="1:48" ht="12.75" customHeight="1">
      <c r="A576" s="9"/>
      <c r="B576" s="9"/>
      <c r="C576" s="9"/>
      <c r="D576" s="9"/>
      <c r="E576" s="9"/>
      <c r="F576" s="9"/>
      <c r="G576" s="9"/>
      <c r="H576" s="9"/>
      <c r="I576" s="9"/>
      <c r="J576" s="8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11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68"/>
      <c r="AH576" s="68"/>
      <c r="AI576" s="68"/>
      <c r="AJ576" s="68"/>
      <c r="AK576" s="68"/>
      <c r="AL576" s="68"/>
      <c r="AM576" s="68"/>
      <c r="AN576" s="68"/>
      <c r="AO576" s="68"/>
      <c r="AP576" s="68"/>
      <c r="AQ576" s="68"/>
      <c r="AR576" s="68"/>
      <c r="AS576" s="68"/>
      <c r="AT576" s="68"/>
      <c r="AU576" s="68"/>
      <c r="AV576" s="68"/>
    </row>
    <row r="577" spans="1:48" ht="12.75" customHeight="1">
      <c r="A577" s="9"/>
      <c r="B577" s="9"/>
      <c r="C577" s="9"/>
      <c r="D577" s="9"/>
      <c r="E577" s="9"/>
      <c r="F577" s="9"/>
      <c r="G577" s="9"/>
      <c r="H577" s="9"/>
      <c r="I577" s="9"/>
      <c r="J577" s="8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11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68"/>
      <c r="AH577" s="68"/>
      <c r="AI577" s="68"/>
      <c r="AJ577" s="68"/>
      <c r="AK577" s="68"/>
      <c r="AL577" s="68"/>
      <c r="AM577" s="68"/>
      <c r="AN577" s="68"/>
      <c r="AO577" s="68"/>
      <c r="AP577" s="68"/>
      <c r="AQ577" s="68"/>
      <c r="AR577" s="68"/>
      <c r="AS577" s="68"/>
      <c r="AT577" s="68"/>
      <c r="AU577" s="68"/>
      <c r="AV577" s="68"/>
    </row>
    <row r="578" spans="1:48" ht="12.75" customHeight="1">
      <c r="A578" s="9"/>
      <c r="B578" s="9"/>
      <c r="C578" s="9"/>
      <c r="D578" s="9"/>
      <c r="E578" s="9"/>
      <c r="F578" s="9"/>
      <c r="G578" s="9"/>
      <c r="H578" s="9"/>
      <c r="I578" s="9"/>
      <c r="J578" s="8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11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68"/>
      <c r="AH578" s="68"/>
      <c r="AI578" s="68"/>
      <c r="AJ578" s="68"/>
      <c r="AK578" s="68"/>
      <c r="AL578" s="68"/>
      <c r="AM578" s="68"/>
      <c r="AN578" s="68"/>
      <c r="AO578" s="68"/>
      <c r="AP578" s="68"/>
      <c r="AQ578" s="68"/>
      <c r="AR578" s="68"/>
      <c r="AS578" s="68"/>
      <c r="AT578" s="68"/>
      <c r="AU578" s="68"/>
      <c r="AV578" s="68"/>
    </row>
    <row r="579" spans="1:48" ht="12.75" customHeight="1">
      <c r="A579" s="9"/>
      <c r="B579" s="9"/>
      <c r="C579" s="9"/>
      <c r="D579" s="9"/>
      <c r="E579" s="9"/>
      <c r="F579" s="9"/>
      <c r="G579" s="9"/>
      <c r="H579" s="9"/>
      <c r="I579" s="9"/>
      <c r="J579" s="8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11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68"/>
      <c r="AH579" s="68"/>
      <c r="AI579" s="68"/>
      <c r="AJ579" s="68"/>
      <c r="AK579" s="68"/>
      <c r="AL579" s="68"/>
      <c r="AM579" s="68"/>
      <c r="AN579" s="68"/>
      <c r="AO579" s="68"/>
      <c r="AP579" s="68"/>
      <c r="AQ579" s="68"/>
      <c r="AR579" s="68"/>
      <c r="AS579" s="68"/>
      <c r="AT579" s="68"/>
      <c r="AU579" s="68"/>
      <c r="AV579" s="68"/>
    </row>
    <row r="580" spans="1:48" ht="12.75" customHeight="1">
      <c r="A580" s="9"/>
      <c r="B580" s="9"/>
      <c r="C580" s="9"/>
      <c r="D580" s="9"/>
      <c r="E580" s="9"/>
      <c r="F580" s="9"/>
      <c r="G580" s="9"/>
      <c r="H580" s="9"/>
      <c r="I580" s="9"/>
      <c r="J580" s="8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11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68"/>
      <c r="AH580" s="68"/>
      <c r="AI580" s="68"/>
      <c r="AJ580" s="68"/>
      <c r="AK580" s="68"/>
      <c r="AL580" s="68"/>
      <c r="AM580" s="68"/>
      <c r="AN580" s="68"/>
      <c r="AO580" s="68"/>
      <c r="AP580" s="68"/>
      <c r="AQ580" s="68"/>
      <c r="AR580" s="68"/>
      <c r="AS580" s="68"/>
      <c r="AT580" s="68"/>
      <c r="AU580" s="68"/>
      <c r="AV580" s="68"/>
    </row>
    <row r="581" spans="1:48" ht="12.75" customHeight="1">
      <c r="A581" s="9"/>
      <c r="B581" s="9"/>
      <c r="C581" s="9"/>
      <c r="D581" s="9"/>
      <c r="E581" s="9"/>
      <c r="F581" s="9"/>
      <c r="G581" s="9"/>
      <c r="H581" s="9"/>
      <c r="I581" s="9"/>
      <c r="J581" s="8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11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68"/>
      <c r="AH581" s="68"/>
      <c r="AI581" s="68"/>
      <c r="AJ581" s="68"/>
      <c r="AK581" s="68"/>
      <c r="AL581" s="68"/>
      <c r="AM581" s="68"/>
      <c r="AN581" s="68"/>
      <c r="AO581" s="68"/>
      <c r="AP581" s="68"/>
      <c r="AQ581" s="68"/>
      <c r="AR581" s="68"/>
      <c r="AS581" s="68"/>
      <c r="AT581" s="68"/>
      <c r="AU581" s="68"/>
      <c r="AV581" s="68"/>
    </row>
    <row r="582" spans="1:48" ht="12.75" customHeight="1">
      <c r="A582" s="9"/>
      <c r="B582" s="9"/>
      <c r="C582" s="9"/>
      <c r="D582" s="9"/>
      <c r="E582" s="9"/>
      <c r="F582" s="9"/>
      <c r="G582" s="9"/>
      <c r="H582" s="9"/>
      <c r="I582" s="9"/>
      <c r="J582" s="8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11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68"/>
      <c r="AH582" s="68"/>
      <c r="AI582" s="68"/>
      <c r="AJ582" s="68"/>
      <c r="AK582" s="68"/>
      <c r="AL582" s="68"/>
      <c r="AM582" s="68"/>
      <c r="AN582" s="68"/>
      <c r="AO582" s="68"/>
      <c r="AP582" s="68"/>
      <c r="AQ582" s="68"/>
      <c r="AR582" s="68"/>
      <c r="AS582" s="68"/>
      <c r="AT582" s="68"/>
      <c r="AU582" s="68"/>
      <c r="AV582" s="68"/>
    </row>
    <row r="583" spans="1:48" ht="12.75" customHeight="1">
      <c r="A583" s="9"/>
      <c r="B583" s="9"/>
      <c r="C583" s="9"/>
      <c r="D583" s="9"/>
      <c r="E583" s="9"/>
      <c r="F583" s="9"/>
      <c r="G583" s="9"/>
      <c r="H583" s="9"/>
      <c r="I583" s="9"/>
      <c r="J583" s="8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11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68"/>
      <c r="AH583" s="68"/>
      <c r="AI583" s="68"/>
      <c r="AJ583" s="68"/>
      <c r="AK583" s="68"/>
      <c r="AL583" s="68"/>
      <c r="AM583" s="68"/>
      <c r="AN583" s="68"/>
      <c r="AO583" s="68"/>
      <c r="AP583" s="68"/>
      <c r="AQ583" s="68"/>
      <c r="AR583" s="68"/>
      <c r="AS583" s="68"/>
      <c r="AT583" s="68"/>
      <c r="AU583" s="68"/>
      <c r="AV583" s="68"/>
    </row>
    <row r="584" spans="1:48" ht="12.75" customHeight="1">
      <c r="A584" s="9"/>
      <c r="B584" s="9"/>
      <c r="C584" s="9"/>
      <c r="D584" s="9"/>
      <c r="E584" s="9"/>
      <c r="F584" s="9"/>
      <c r="G584" s="9"/>
      <c r="H584" s="9"/>
      <c r="I584" s="9"/>
      <c r="J584" s="8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11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68"/>
      <c r="AH584" s="68"/>
      <c r="AI584" s="68"/>
      <c r="AJ584" s="68"/>
      <c r="AK584" s="68"/>
      <c r="AL584" s="68"/>
      <c r="AM584" s="68"/>
      <c r="AN584" s="68"/>
      <c r="AO584" s="68"/>
      <c r="AP584" s="68"/>
      <c r="AQ584" s="68"/>
      <c r="AR584" s="68"/>
      <c r="AS584" s="68"/>
      <c r="AT584" s="68"/>
      <c r="AU584" s="68"/>
      <c r="AV584" s="68"/>
    </row>
    <row r="585" spans="1:48" ht="12.75" customHeight="1">
      <c r="A585" s="9"/>
      <c r="B585" s="9"/>
      <c r="C585" s="9"/>
      <c r="D585" s="9"/>
      <c r="E585" s="9"/>
      <c r="F585" s="9"/>
      <c r="G585" s="9"/>
      <c r="H585" s="9"/>
      <c r="I585" s="9"/>
      <c r="J585" s="8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11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68"/>
      <c r="AH585" s="68"/>
      <c r="AI585" s="68"/>
      <c r="AJ585" s="68"/>
      <c r="AK585" s="68"/>
      <c r="AL585" s="68"/>
      <c r="AM585" s="68"/>
      <c r="AN585" s="68"/>
      <c r="AO585" s="68"/>
      <c r="AP585" s="68"/>
      <c r="AQ585" s="68"/>
      <c r="AR585" s="68"/>
      <c r="AS585" s="68"/>
      <c r="AT585" s="68"/>
      <c r="AU585" s="68"/>
      <c r="AV585" s="68"/>
    </row>
    <row r="586" spans="1:48" ht="12.75" customHeight="1">
      <c r="A586" s="9"/>
      <c r="B586" s="9"/>
      <c r="C586" s="9"/>
      <c r="D586" s="9"/>
      <c r="E586" s="9"/>
      <c r="F586" s="9"/>
      <c r="G586" s="9"/>
      <c r="H586" s="9"/>
      <c r="I586" s="9"/>
      <c r="J586" s="8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11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68"/>
      <c r="AH586" s="68"/>
      <c r="AI586" s="68"/>
      <c r="AJ586" s="68"/>
      <c r="AK586" s="68"/>
      <c r="AL586" s="68"/>
      <c r="AM586" s="68"/>
      <c r="AN586" s="68"/>
      <c r="AO586" s="68"/>
      <c r="AP586" s="68"/>
      <c r="AQ586" s="68"/>
      <c r="AR586" s="68"/>
      <c r="AS586" s="68"/>
      <c r="AT586" s="68"/>
      <c r="AU586" s="68"/>
      <c r="AV586" s="68"/>
    </row>
    <row r="587" spans="1:48" ht="12.75" customHeight="1">
      <c r="A587" s="9"/>
      <c r="B587" s="9"/>
      <c r="C587" s="9"/>
      <c r="D587" s="9"/>
      <c r="E587" s="9"/>
      <c r="F587" s="9"/>
      <c r="G587" s="9"/>
      <c r="H587" s="9"/>
      <c r="I587" s="9"/>
      <c r="J587" s="8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11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68"/>
      <c r="AH587" s="68"/>
      <c r="AI587" s="68"/>
      <c r="AJ587" s="68"/>
      <c r="AK587" s="68"/>
      <c r="AL587" s="68"/>
      <c r="AM587" s="68"/>
      <c r="AN587" s="68"/>
      <c r="AO587" s="68"/>
      <c r="AP587" s="68"/>
      <c r="AQ587" s="68"/>
      <c r="AR587" s="68"/>
      <c r="AS587" s="68"/>
      <c r="AT587" s="68"/>
      <c r="AU587" s="68"/>
      <c r="AV587" s="68"/>
    </row>
    <row r="588" spans="1:48" ht="12.75" customHeight="1">
      <c r="A588" s="9"/>
      <c r="B588" s="9"/>
      <c r="C588" s="9"/>
      <c r="D588" s="9"/>
      <c r="E588" s="9"/>
      <c r="F588" s="9"/>
      <c r="G588" s="9"/>
      <c r="H588" s="9"/>
      <c r="I588" s="9"/>
      <c r="J588" s="8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11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68"/>
      <c r="AH588" s="68"/>
      <c r="AI588" s="68"/>
      <c r="AJ588" s="68"/>
      <c r="AK588" s="68"/>
      <c r="AL588" s="68"/>
      <c r="AM588" s="68"/>
      <c r="AN588" s="68"/>
      <c r="AO588" s="68"/>
      <c r="AP588" s="68"/>
      <c r="AQ588" s="68"/>
      <c r="AR588" s="68"/>
      <c r="AS588" s="68"/>
      <c r="AT588" s="68"/>
      <c r="AU588" s="68"/>
      <c r="AV588" s="68"/>
    </row>
    <row r="589" spans="1:48" ht="12.75" customHeight="1">
      <c r="A589" s="9"/>
      <c r="B589" s="9"/>
      <c r="C589" s="9"/>
      <c r="D589" s="9"/>
      <c r="E589" s="9"/>
      <c r="F589" s="9"/>
      <c r="G589" s="9"/>
      <c r="H589" s="9"/>
      <c r="I589" s="9"/>
      <c r="J589" s="8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11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68"/>
      <c r="AH589" s="68"/>
      <c r="AI589" s="68"/>
      <c r="AJ589" s="68"/>
      <c r="AK589" s="68"/>
      <c r="AL589" s="68"/>
      <c r="AM589" s="68"/>
      <c r="AN589" s="68"/>
      <c r="AO589" s="68"/>
      <c r="AP589" s="68"/>
      <c r="AQ589" s="68"/>
      <c r="AR589" s="68"/>
      <c r="AS589" s="68"/>
      <c r="AT589" s="68"/>
      <c r="AU589" s="68"/>
      <c r="AV589" s="68"/>
    </row>
    <row r="590" spans="1:48" ht="12.75" customHeight="1">
      <c r="A590" s="9"/>
      <c r="B590" s="9"/>
      <c r="C590" s="9"/>
      <c r="D590" s="9"/>
      <c r="E590" s="9"/>
      <c r="F590" s="9"/>
      <c r="G590" s="9"/>
      <c r="H590" s="9"/>
      <c r="I590" s="9"/>
      <c r="J590" s="8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11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68"/>
      <c r="AH590" s="68"/>
      <c r="AI590" s="68"/>
      <c r="AJ590" s="68"/>
      <c r="AK590" s="68"/>
      <c r="AL590" s="68"/>
      <c r="AM590" s="68"/>
      <c r="AN590" s="68"/>
      <c r="AO590" s="68"/>
      <c r="AP590" s="68"/>
      <c r="AQ590" s="68"/>
      <c r="AR590" s="68"/>
      <c r="AS590" s="68"/>
      <c r="AT590" s="68"/>
      <c r="AU590" s="68"/>
      <c r="AV590" s="68"/>
    </row>
    <row r="591" spans="1:48" ht="12.75" customHeight="1">
      <c r="A591" s="9"/>
      <c r="B591" s="9"/>
      <c r="C591" s="9"/>
      <c r="D591" s="9"/>
      <c r="E591" s="9"/>
      <c r="F591" s="9"/>
      <c r="G591" s="9"/>
      <c r="H591" s="9"/>
      <c r="I591" s="9"/>
      <c r="J591" s="8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11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68"/>
      <c r="AH591" s="68"/>
      <c r="AI591" s="68"/>
      <c r="AJ591" s="68"/>
      <c r="AK591" s="68"/>
      <c r="AL591" s="68"/>
      <c r="AM591" s="68"/>
      <c r="AN591" s="68"/>
      <c r="AO591" s="68"/>
      <c r="AP591" s="68"/>
      <c r="AQ591" s="68"/>
      <c r="AR591" s="68"/>
      <c r="AS591" s="68"/>
      <c r="AT591" s="68"/>
      <c r="AU591" s="68"/>
      <c r="AV591" s="68"/>
    </row>
    <row r="592" spans="1:48" ht="12.75" customHeight="1">
      <c r="A592" s="9"/>
      <c r="B592" s="9"/>
      <c r="C592" s="9"/>
      <c r="D592" s="9"/>
      <c r="E592" s="9"/>
      <c r="F592" s="9"/>
      <c r="G592" s="9"/>
      <c r="H592" s="9"/>
      <c r="I592" s="9"/>
      <c r="J592" s="8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11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68"/>
      <c r="AH592" s="68"/>
      <c r="AI592" s="68"/>
      <c r="AJ592" s="68"/>
      <c r="AK592" s="68"/>
      <c r="AL592" s="68"/>
      <c r="AM592" s="68"/>
      <c r="AN592" s="68"/>
      <c r="AO592" s="68"/>
      <c r="AP592" s="68"/>
      <c r="AQ592" s="68"/>
      <c r="AR592" s="68"/>
      <c r="AS592" s="68"/>
      <c r="AT592" s="68"/>
      <c r="AU592" s="68"/>
      <c r="AV592" s="68"/>
    </row>
    <row r="593" spans="1:48" ht="12.75" customHeight="1">
      <c r="A593" s="9"/>
      <c r="B593" s="9"/>
      <c r="C593" s="9"/>
      <c r="D593" s="9"/>
      <c r="E593" s="9"/>
      <c r="F593" s="9"/>
      <c r="G593" s="9"/>
      <c r="H593" s="9"/>
      <c r="I593" s="9"/>
      <c r="J593" s="8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11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68"/>
      <c r="AH593" s="68"/>
      <c r="AI593" s="68"/>
      <c r="AJ593" s="68"/>
      <c r="AK593" s="68"/>
      <c r="AL593" s="68"/>
      <c r="AM593" s="68"/>
      <c r="AN593" s="68"/>
      <c r="AO593" s="68"/>
      <c r="AP593" s="68"/>
      <c r="AQ593" s="68"/>
      <c r="AR593" s="68"/>
      <c r="AS593" s="68"/>
      <c r="AT593" s="68"/>
      <c r="AU593" s="68"/>
      <c r="AV593" s="68"/>
    </row>
    <row r="594" spans="1:48" ht="12.75" customHeight="1">
      <c r="A594" s="9"/>
      <c r="B594" s="9"/>
      <c r="C594" s="9"/>
      <c r="D594" s="9"/>
      <c r="E594" s="9"/>
      <c r="F594" s="9"/>
      <c r="G594" s="9"/>
      <c r="H594" s="9"/>
      <c r="I594" s="9"/>
      <c r="J594" s="8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11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68"/>
      <c r="AH594" s="68"/>
      <c r="AI594" s="68"/>
      <c r="AJ594" s="68"/>
      <c r="AK594" s="68"/>
      <c r="AL594" s="68"/>
      <c r="AM594" s="68"/>
      <c r="AN594" s="68"/>
      <c r="AO594" s="68"/>
      <c r="AP594" s="68"/>
      <c r="AQ594" s="68"/>
      <c r="AR594" s="68"/>
      <c r="AS594" s="68"/>
      <c r="AT594" s="68"/>
      <c r="AU594" s="68"/>
      <c r="AV594" s="68"/>
    </row>
    <row r="595" spans="1:48" ht="12.75" customHeight="1">
      <c r="A595" s="9"/>
      <c r="B595" s="9"/>
      <c r="C595" s="9"/>
      <c r="D595" s="9"/>
      <c r="E595" s="9"/>
      <c r="F595" s="9"/>
      <c r="G595" s="9"/>
      <c r="H595" s="9"/>
      <c r="I595" s="9"/>
      <c r="J595" s="8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11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68"/>
      <c r="AH595" s="68"/>
      <c r="AI595" s="68"/>
      <c r="AJ595" s="68"/>
      <c r="AK595" s="68"/>
      <c r="AL595" s="68"/>
      <c r="AM595" s="68"/>
      <c r="AN595" s="68"/>
      <c r="AO595" s="68"/>
      <c r="AP595" s="68"/>
      <c r="AQ595" s="68"/>
      <c r="AR595" s="68"/>
      <c r="AS595" s="68"/>
      <c r="AT595" s="68"/>
      <c r="AU595" s="68"/>
      <c r="AV595" s="68"/>
    </row>
    <row r="596" spans="1:48" ht="12.75" customHeight="1">
      <c r="A596" s="9"/>
      <c r="B596" s="9"/>
      <c r="C596" s="9"/>
      <c r="D596" s="9"/>
      <c r="E596" s="9"/>
      <c r="F596" s="9"/>
      <c r="G596" s="9"/>
      <c r="H596" s="9"/>
      <c r="I596" s="9"/>
      <c r="J596" s="8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11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68"/>
      <c r="AH596" s="68"/>
      <c r="AI596" s="68"/>
      <c r="AJ596" s="68"/>
      <c r="AK596" s="68"/>
      <c r="AL596" s="68"/>
      <c r="AM596" s="68"/>
      <c r="AN596" s="68"/>
      <c r="AO596" s="68"/>
      <c r="AP596" s="68"/>
      <c r="AQ596" s="68"/>
      <c r="AR596" s="68"/>
      <c r="AS596" s="68"/>
      <c r="AT596" s="68"/>
      <c r="AU596" s="68"/>
      <c r="AV596" s="68"/>
    </row>
    <row r="597" spans="1:48" ht="12.75" customHeight="1">
      <c r="A597" s="9"/>
      <c r="B597" s="9"/>
      <c r="C597" s="9"/>
      <c r="D597" s="9"/>
      <c r="E597" s="9"/>
      <c r="F597" s="9"/>
      <c r="G597" s="9"/>
      <c r="H597" s="9"/>
      <c r="I597" s="9"/>
      <c r="J597" s="8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11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68"/>
      <c r="AH597" s="68"/>
      <c r="AI597" s="68"/>
      <c r="AJ597" s="68"/>
      <c r="AK597" s="68"/>
      <c r="AL597" s="68"/>
      <c r="AM597" s="68"/>
      <c r="AN597" s="68"/>
      <c r="AO597" s="68"/>
      <c r="AP597" s="68"/>
      <c r="AQ597" s="68"/>
      <c r="AR597" s="68"/>
      <c r="AS597" s="68"/>
      <c r="AT597" s="68"/>
      <c r="AU597" s="68"/>
      <c r="AV597" s="68"/>
    </row>
    <row r="598" spans="1:48" ht="12.75" customHeight="1">
      <c r="A598" s="9"/>
      <c r="B598" s="9"/>
      <c r="C598" s="9"/>
      <c r="D598" s="9"/>
      <c r="E598" s="9"/>
      <c r="F598" s="9"/>
      <c r="G598" s="9"/>
      <c r="H598" s="9"/>
      <c r="I598" s="9"/>
      <c r="J598" s="8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11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68"/>
      <c r="AH598" s="68"/>
      <c r="AI598" s="68"/>
      <c r="AJ598" s="68"/>
      <c r="AK598" s="68"/>
      <c r="AL598" s="68"/>
      <c r="AM598" s="68"/>
      <c r="AN598" s="68"/>
      <c r="AO598" s="68"/>
      <c r="AP598" s="68"/>
      <c r="AQ598" s="68"/>
      <c r="AR598" s="68"/>
      <c r="AS598" s="68"/>
      <c r="AT598" s="68"/>
      <c r="AU598" s="68"/>
      <c r="AV598" s="68"/>
    </row>
    <row r="599" spans="1:48" ht="12.75" customHeight="1">
      <c r="A599" s="9"/>
      <c r="B599" s="9"/>
      <c r="C599" s="9"/>
      <c r="D599" s="9"/>
      <c r="E599" s="9"/>
      <c r="F599" s="9"/>
      <c r="G599" s="9"/>
      <c r="H599" s="9"/>
      <c r="I599" s="9"/>
      <c r="J599" s="8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11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68"/>
      <c r="AH599" s="68"/>
      <c r="AI599" s="68"/>
      <c r="AJ599" s="68"/>
      <c r="AK599" s="68"/>
      <c r="AL599" s="68"/>
      <c r="AM599" s="68"/>
      <c r="AN599" s="68"/>
      <c r="AO599" s="68"/>
      <c r="AP599" s="68"/>
      <c r="AQ599" s="68"/>
      <c r="AR599" s="68"/>
      <c r="AS599" s="68"/>
      <c r="AT599" s="68"/>
      <c r="AU599" s="68"/>
      <c r="AV599" s="68"/>
    </row>
    <row r="600" spans="1:48" ht="12.75" customHeight="1">
      <c r="A600" s="9"/>
      <c r="B600" s="9"/>
      <c r="C600" s="9"/>
      <c r="D600" s="9"/>
      <c r="E600" s="9"/>
      <c r="F600" s="9"/>
      <c r="G600" s="9"/>
      <c r="H600" s="9"/>
      <c r="I600" s="9"/>
      <c r="J600" s="8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11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68"/>
      <c r="AH600" s="68"/>
      <c r="AI600" s="68"/>
      <c r="AJ600" s="68"/>
      <c r="AK600" s="68"/>
      <c r="AL600" s="68"/>
      <c r="AM600" s="68"/>
      <c r="AN600" s="68"/>
      <c r="AO600" s="68"/>
      <c r="AP600" s="68"/>
      <c r="AQ600" s="68"/>
      <c r="AR600" s="68"/>
      <c r="AS600" s="68"/>
      <c r="AT600" s="68"/>
      <c r="AU600" s="68"/>
      <c r="AV600" s="68"/>
    </row>
    <row r="601" spans="1:48" ht="12.75" customHeight="1">
      <c r="A601" s="9"/>
      <c r="B601" s="9"/>
      <c r="C601" s="9"/>
      <c r="D601" s="9"/>
      <c r="E601" s="9"/>
      <c r="F601" s="9"/>
      <c r="G601" s="9"/>
      <c r="H601" s="9"/>
      <c r="I601" s="9"/>
      <c r="J601" s="8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11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68"/>
      <c r="AH601" s="68"/>
      <c r="AI601" s="68"/>
      <c r="AJ601" s="68"/>
      <c r="AK601" s="68"/>
      <c r="AL601" s="68"/>
      <c r="AM601" s="68"/>
      <c r="AN601" s="68"/>
      <c r="AO601" s="68"/>
      <c r="AP601" s="68"/>
      <c r="AQ601" s="68"/>
      <c r="AR601" s="68"/>
      <c r="AS601" s="68"/>
      <c r="AT601" s="68"/>
      <c r="AU601" s="68"/>
      <c r="AV601" s="68"/>
    </row>
    <row r="602" spans="1:48" ht="12.75" customHeight="1">
      <c r="A602" s="9"/>
      <c r="B602" s="9"/>
      <c r="C602" s="9"/>
      <c r="D602" s="9"/>
      <c r="E602" s="9"/>
      <c r="F602" s="9"/>
      <c r="G602" s="9"/>
      <c r="H602" s="9"/>
      <c r="I602" s="9"/>
      <c r="J602" s="8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11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68"/>
      <c r="AH602" s="68"/>
      <c r="AI602" s="68"/>
      <c r="AJ602" s="68"/>
      <c r="AK602" s="68"/>
      <c r="AL602" s="68"/>
      <c r="AM602" s="68"/>
      <c r="AN602" s="68"/>
      <c r="AO602" s="68"/>
      <c r="AP602" s="68"/>
      <c r="AQ602" s="68"/>
      <c r="AR602" s="68"/>
      <c r="AS602" s="68"/>
      <c r="AT602" s="68"/>
      <c r="AU602" s="68"/>
      <c r="AV602" s="68"/>
    </row>
    <row r="603" spans="1:48" ht="12.75" customHeight="1">
      <c r="A603" s="9"/>
      <c r="B603" s="9"/>
      <c r="C603" s="9"/>
      <c r="D603" s="9"/>
      <c r="E603" s="9"/>
      <c r="F603" s="9"/>
      <c r="G603" s="9"/>
      <c r="H603" s="9"/>
      <c r="I603" s="9"/>
      <c r="J603" s="8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11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68"/>
      <c r="AH603" s="68"/>
      <c r="AI603" s="68"/>
      <c r="AJ603" s="68"/>
      <c r="AK603" s="68"/>
      <c r="AL603" s="68"/>
      <c r="AM603" s="68"/>
      <c r="AN603" s="68"/>
      <c r="AO603" s="68"/>
      <c r="AP603" s="68"/>
      <c r="AQ603" s="68"/>
      <c r="AR603" s="68"/>
      <c r="AS603" s="68"/>
      <c r="AT603" s="68"/>
      <c r="AU603" s="68"/>
      <c r="AV603" s="68"/>
    </row>
    <row r="604" spans="1:48" ht="12.75" customHeight="1">
      <c r="A604" s="9"/>
      <c r="B604" s="9"/>
      <c r="C604" s="9"/>
      <c r="D604" s="9"/>
      <c r="E604" s="9"/>
      <c r="F604" s="9"/>
      <c r="G604" s="9"/>
      <c r="H604" s="9"/>
      <c r="I604" s="9"/>
      <c r="J604" s="8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11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68"/>
      <c r="AH604" s="68"/>
      <c r="AI604" s="68"/>
      <c r="AJ604" s="68"/>
      <c r="AK604" s="68"/>
      <c r="AL604" s="68"/>
      <c r="AM604" s="68"/>
      <c r="AN604" s="68"/>
      <c r="AO604" s="68"/>
      <c r="AP604" s="68"/>
      <c r="AQ604" s="68"/>
      <c r="AR604" s="68"/>
      <c r="AS604" s="68"/>
      <c r="AT604" s="68"/>
      <c r="AU604" s="68"/>
      <c r="AV604" s="68"/>
    </row>
    <row r="605" spans="1:48" ht="12.75" customHeight="1">
      <c r="A605" s="9"/>
      <c r="B605" s="9"/>
      <c r="C605" s="9"/>
      <c r="D605" s="9"/>
      <c r="E605" s="9"/>
      <c r="F605" s="9"/>
      <c r="G605" s="9"/>
      <c r="H605" s="9"/>
      <c r="I605" s="9"/>
      <c r="J605" s="8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11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68"/>
      <c r="AH605" s="68"/>
      <c r="AI605" s="68"/>
      <c r="AJ605" s="68"/>
      <c r="AK605" s="68"/>
      <c r="AL605" s="68"/>
      <c r="AM605" s="68"/>
      <c r="AN605" s="68"/>
      <c r="AO605" s="68"/>
      <c r="AP605" s="68"/>
      <c r="AQ605" s="68"/>
      <c r="AR605" s="68"/>
      <c r="AS605" s="68"/>
      <c r="AT605" s="68"/>
      <c r="AU605" s="68"/>
      <c r="AV605" s="68"/>
    </row>
    <row r="606" spans="1:48" ht="12.75" customHeight="1">
      <c r="A606" s="9"/>
      <c r="B606" s="9"/>
      <c r="C606" s="9"/>
      <c r="D606" s="9"/>
      <c r="E606" s="9"/>
      <c r="F606" s="9"/>
      <c r="G606" s="9"/>
      <c r="H606" s="9"/>
      <c r="I606" s="9"/>
      <c r="J606" s="8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11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68"/>
      <c r="AH606" s="68"/>
      <c r="AI606" s="68"/>
      <c r="AJ606" s="68"/>
      <c r="AK606" s="68"/>
      <c r="AL606" s="68"/>
      <c r="AM606" s="68"/>
      <c r="AN606" s="68"/>
      <c r="AO606" s="68"/>
      <c r="AP606" s="68"/>
      <c r="AQ606" s="68"/>
      <c r="AR606" s="68"/>
      <c r="AS606" s="68"/>
      <c r="AT606" s="68"/>
      <c r="AU606" s="68"/>
      <c r="AV606" s="68"/>
    </row>
    <row r="607" spans="1:48" ht="12.75" customHeight="1">
      <c r="A607" s="9"/>
      <c r="B607" s="9"/>
      <c r="C607" s="9"/>
      <c r="D607" s="9"/>
      <c r="E607" s="9"/>
      <c r="F607" s="9"/>
      <c r="G607" s="9"/>
      <c r="H607" s="9"/>
      <c r="I607" s="9"/>
      <c r="J607" s="8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11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68"/>
      <c r="AH607" s="68"/>
      <c r="AI607" s="68"/>
      <c r="AJ607" s="68"/>
      <c r="AK607" s="68"/>
      <c r="AL607" s="68"/>
      <c r="AM607" s="68"/>
      <c r="AN607" s="68"/>
      <c r="AO607" s="68"/>
      <c r="AP607" s="68"/>
      <c r="AQ607" s="68"/>
      <c r="AR607" s="68"/>
      <c r="AS607" s="68"/>
      <c r="AT607" s="68"/>
      <c r="AU607" s="68"/>
      <c r="AV607" s="68"/>
    </row>
    <row r="608" spans="1:48" ht="12.75" customHeight="1">
      <c r="A608" s="9"/>
      <c r="B608" s="9"/>
      <c r="C608" s="9"/>
      <c r="D608" s="9"/>
      <c r="E608" s="9"/>
      <c r="F608" s="9"/>
      <c r="G608" s="9"/>
      <c r="H608" s="9"/>
      <c r="I608" s="9"/>
      <c r="J608" s="8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11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68"/>
      <c r="AH608" s="68"/>
      <c r="AI608" s="68"/>
      <c r="AJ608" s="68"/>
      <c r="AK608" s="68"/>
      <c r="AL608" s="68"/>
      <c r="AM608" s="68"/>
      <c r="AN608" s="68"/>
      <c r="AO608" s="68"/>
      <c r="AP608" s="68"/>
      <c r="AQ608" s="68"/>
      <c r="AR608" s="68"/>
      <c r="AS608" s="68"/>
      <c r="AT608" s="68"/>
      <c r="AU608" s="68"/>
      <c r="AV608" s="68"/>
    </row>
    <row r="609" spans="1:48" ht="12.75" customHeight="1">
      <c r="A609" s="9"/>
      <c r="B609" s="9"/>
      <c r="C609" s="9"/>
      <c r="D609" s="9"/>
      <c r="E609" s="9"/>
      <c r="F609" s="9"/>
      <c r="G609" s="9"/>
      <c r="H609" s="9"/>
      <c r="I609" s="9"/>
      <c r="J609" s="8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11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68"/>
      <c r="AH609" s="68"/>
      <c r="AI609" s="68"/>
      <c r="AJ609" s="68"/>
      <c r="AK609" s="68"/>
      <c r="AL609" s="68"/>
      <c r="AM609" s="68"/>
      <c r="AN609" s="68"/>
      <c r="AO609" s="68"/>
      <c r="AP609" s="68"/>
      <c r="AQ609" s="68"/>
      <c r="AR609" s="68"/>
      <c r="AS609" s="68"/>
      <c r="AT609" s="68"/>
      <c r="AU609" s="68"/>
      <c r="AV609" s="68"/>
    </row>
    <row r="610" spans="1:48" ht="12.75" customHeight="1">
      <c r="A610" s="9"/>
      <c r="B610" s="9"/>
      <c r="C610" s="9"/>
      <c r="D610" s="9"/>
      <c r="E610" s="9"/>
      <c r="F610" s="9"/>
      <c r="G610" s="9"/>
      <c r="H610" s="9"/>
      <c r="I610" s="9"/>
      <c r="J610" s="8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11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68"/>
      <c r="AH610" s="68"/>
      <c r="AI610" s="68"/>
      <c r="AJ610" s="68"/>
      <c r="AK610" s="68"/>
      <c r="AL610" s="68"/>
      <c r="AM610" s="68"/>
      <c r="AN610" s="68"/>
      <c r="AO610" s="68"/>
      <c r="AP610" s="68"/>
      <c r="AQ610" s="68"/>
      <c r="AR610" s="68"/>
      <c r="AS610" s="68"/>
      <c r="AT610" s="68"/>
      <c r="AU610" s="68"/>
      <c r="AV610" s="68"/>
    </row>
    <row r="611" spans="1:48" ht="12.75" customHeight="1">
      <c r="A611" s="9"/>
      <c r="B611" s="9"/>
      <c r="C611" s="9"/>
      <c r="D611" s="9"/>
      <c r="E611" s="9"/>
      <c r="F611" s="9"/>
      <c r="G611" s="9"/>
      <c r="H611" s="9"/>
      <c r="I611" s="9"/>
      <c r="J611" s="8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11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68"/>
      <c r="AH611" s="68"/>
      <c r="AI611" s="68"/>
      <c r="AJ611" s="68"/>
      <c r="AK611" s="68"/>
      <c r="AL611" s="68"/>
      <c r="AM611" s="68"/>
      <c r="AN611" s="68"/>
      <c r="AO611" s="68"/>
      <c r="AP611" s="68"/>
      <c r="AQ611" s="68"/>
      <c r="AR611" s="68"/>
      <c r="AS611" s="68"/>
      <c r="AT611" s="68"/>
      <c r="AU611" s="68"/>
      <c r="AV611" s="68"/>
    </row>
    <row r="612" spans="1:48" ht="12.75" customHeight="1">
      <c r="A612" s="9"/>
      <c r="B612" s="9"/>
      <c r="C612" s="9"/>
      <c r="D612" s="9"/>
      <c r="E612" s="9"/>
      <c r="F612" s="9"/>
      <c r="G612" s="9"/>
      <c r="H612" s="9"/>
      <c r="I612" s="9"/>
      <c r="J612" s="8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11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68"/>
      <c r="AH612" s="68"/>
      <c r="AI612" s="68"/>
      <c r="AJ612" s="68"/>
      <c r="AK612" s="68"/>
      <c r="AL612" s="68"/>
      <c r="AM612" s="68"/>
      <c r="AN612" s="68"/>
      <c r="AO612" s="68"/>
      <c r="AP612" s="68"/>
      <c r="AQ612" s="68"/>
      <c r="AR612" s="68"/>
      <c r="AS612" s="68"/>
      <c r="AT612" s="68"/>
      <c r="AU612" s="68"/>
      <c r="AV612" s="68"/>
    </row>
    <row r="613" spans="1:48" ht="12.75" customHeight="1">
      <c r="A613" s="9"/>
      <c r="B613" s="9"/>
      <c r="C613" s="9"/>
      <c r="D613" s="9"/>
      <c r="E613" s="9"/>
      <c r="F613" s="9"/>
      <c r="G613" s="9"/>
      <c r="H613" s="9"/>
      <c r="I613" s="9"/>
      <c r="J613" s="8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11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68"/>
      <c r="AH613" s="68"/>
      <c r="AI613" s="68"/>
      <c r="AJ613" s="68"/>
      <c r="AK613" s="68"/>
      <c r="AL613" s="68"/>
      <c r="AM613" s="68"/>
      <c r="AN613" s="68"/>
      <c r="AO613" s="68"/>
      <c r="AP613" s="68"/>
      <c r="AQ613" s="68"/>
      <c r="AR613" s="68"/>
      <c r="AS613" s="68"/>
      <c r="AT613" s="68"/>
      <c r="AU613" s="68"/>
      <c r="AV613" s="68"/>
    </row>
    <row r="614" spans="1:48" ht="12.75" customHeight="1">
      <c r="A614" s="9"/>
      <c r="B614" s="9"/>
      <c r="C614" s="9"/>
      <c r="D614" s="9"/>
      <c r="E614" s="9"/>
      <c r="F614" s="9"/>
      <c r="G614" s="9"/>
      <c r="H614" s="9"/>
      <c r="I614" s="9"/>
      <c r="J614" s="8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11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68"/>
      <c r="AH614" s="68"/>
      <c r="AI614" s="68"/>
      <c r="AJ614" s="68"/>
      <c r="AK614" s="68"/>
      <c r="AL614" s="68"/>
      <c r="AM614" s="68"/>
      <c r="AN614" s="68"/>
      <c r="AO614" s="68"/>
      <c r="AP614" s="68"/>
      <c r="AQ614" s="68"/>
      <c r="AR614" s="68"/>
      <c r="AS614" s="68"/>
      <c r="AT614" s="68"/>
      <c r="AU614" s="68"/>
      <c r="AV614" s="68"/>
    </row>
    <row r="615" spans="1:48" ht="12.75" customHeight="1">
      <c r="A615" s="9"/>
      <c r="B615" s="9"/>
      <c r="C615" s="9"/>
      <c r="D615" s="9"/>
      <c r="E615" s="9"/>
      <c r="F615" s="9"/>
      <c r="G615" s="9"/>
      <c r="H615" s="9"/>
      <c r="I615" s="9"/>
      <c r="J615" s="8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11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68"/>
      <c r="AH615" s="68"/>
      <c r="AI615" s="68"/>
      <c r="AJ615" s="68"/>
      <c r="AK615" s="68"/>
      <c r="AL615" s="68"/>
      <c r="AM615" s="68"/>
      <c r="AN615" s="68"/>
      <c r="AO615" s="68"/>
      <c r="AP615" s="68"/>
      <c r="AQ615" s="68"/>
      <c r="AR615" s="68"/>
      <c r="AS615" s="68"/>
      <c r="AT615" s="68"/>
      <c r="AU615" s="68"/>
      <c r="AV615" s="68"/>
    </row>
    <row r="616" spans="1:48" ht="12.75" customHeight="1">
      <c r="A616" s="9"/>
      <c r="B616" s="9"/>
      <c r="C616" s="9"/>
      <c r="D616" s="9"/>
      <c r="E616" s="9"/>
      <c r="F616" s="9"/>
      <c r="G616" s="9"/>
      <c r="H616" s="9"/>
      <c r="I616" s="9"/>
      <c r="J616" s="8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11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68"/>
      <c r="AH616" s="68"/>
      <c r="AI616" s="68"/>
      <c r="AJ616" s="68"/>
      <c r="AK616" s="68"/>
      <c r="AL616" s="68"/>
      <c r="AM616" s="68"/>
      <c r="AN616" s="68"/>
      <c r="AO616" s="68"/>
      <c r="AP616" s="68"/>
      <c r="AQ616" s="68"/>
      <c r="AR616" s="68"/>
      <c r="AS616" s="68"/>
      <c r="AT616" s="68"/>
      <c r="AU616" s="68"/>
      <c r="AV616" s="68"/>
    </row>
    <row r="617" spans="1:48" ht="12.75" customHeight="1">
      <c r="A617" s="9"/>
      <c r="B617" s="9"/>
      <c r="C617" s="9"/>
      <c r="D617" s="9"/>
      <c r="E617" s="9"/>
      <c r="F617" s="9"/>
      <c r="G617" s="9"/>
      <c r="H617" s="9"/>
      <c r="I617" s="9"/>
      <c r="J617" s="8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11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68"/>
      <c r="AH617" s="68"/>
      <c r="AI617" s="68"/>
      <c r="AJ617" s="68"/>
      <c r="AK617" s="68"/>
      <c r="AL617" s="68"/>
      <c r="AM617" s="68"/>
      <c r="AN617" s="68"/>
      <c r="AO617" s="68"/>
      <c r="AP617" s="68"/>
      <c r="AQ617" s="68"/>
      <c r="AR617" s="68"/>
      <c r="AS617" s="68"/>
      <c r="AT617" s="68"/>
      <c r="AU617" s="68"/>
      <c r="AV617" s="68"/>
    </row>
    <row r="618" spans="1:48" ht="12.75" customHeight="1">
      <c r="A618" s="9"/>
      <c r="B618" s="9"/>
      <c r="C618" s="9"/>
      <c r="D618" s="9"/>
      <c r="E618" s="9"/>
      <c r="F618" s="9"/>
      <c r="G618" s="9"/>
      <c r="H618" s="9"/>
      <c r="I618" s="9"/>
      <c r="J618" s="8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11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68"/>
      <c r="AH618" s="68"/>
      <c r="AI618" s="68"/>
      <c r="AJ618" s="68"/>
      <c r="AK618" s="68"/>
      <c r="AL618" s="68"/>
      <c r="AM618" s="68"/>
      <c r="AN618" s="68"/>
      <c r="AO618" s="68"/>
      <c r="AP618" s="68"/>
      <c r="AQ618" s="68"/>
      <c r="AR618" s="68"/>
      <c r="AS618" s="68"/>
      <c r="AT618" s="68"/>
      <c r="AU618" s="68"/>
      <c r="AV618" s="68"/>
    </row>
    <row r="619" spans="1:48" ht="12.75" customHeight="1">
      <c r="A619" s="9"/>
      <c r="B619" s="9"/>
      <c r="C619" s="9"/>
      <c r="D619" s="9"/>
      <c r="E619" s="9"/>
      <c r="F619" s="9"/>
      <c r="G619" s="9"/>
      <c r="H619" s="9"/>
      <c r="I619" s="9"/>
      <c r="J619" s="8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11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68"/>
      <c r="AH619" s="68"/>
      <c r="AI619" s="68"/>
      <c r="AJ619" s="68"/>
      <c r="AK619" s="68"/>
      <c r="AL619" s="68"/>
      <c r="AM619" s="68"/>
      <c r="AN619" s="68"/>
      <c r="AO619" s="68"/>
      <c r="AP619" s="68"/>
      <c r="AQ619" s="68"/>
      <c r="AR619" s="68"/>
      <c r="AS619" s="68"/>
      <c r="AT619" s="68"/>
      <c r="AU619" s="68"/>
      <c r="AV619" s="68"/>
    </row>
    <row r="620" spans="1:48" ht="12.75" customHeight="1">
      <c r="A620" s="9"/>
      <c r="B620" s="9"/>
      <c r="C620" s="9"/>
      <c r="D620" s="9"/>
      <c r="E620" s="9"/>
      <c r="F620" s="9"/>
      <c r="G620" s="9"/>
      <c r="H620" s="9"/>
      <c r="I620" s="9"/>
      <c r="J620" s="8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11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68"/>
      <c r="AH620" s="68"/>
      <c r="AI620" s="68"/>
      <c r="AJ620" s="68"/>
      <c r="AK620" s="68"/>
      <c r="AL620" s="68"/>
      <c r="AM620" s="68"/>
      <c r="AN620" s="68"/>
      <c r="AO620" s="68"/>
      <c r="AP620" s="68"/>
      <c r="AQ620" s="68"/>
      <c r="AR620" s="68"/>
      <c r="AS620" s="68"/>
      <c r="AT620" s="68"/>
      <c r="AU620" s="68"/>
      <c r="AV620" s="68"/>
    </row>
    <row r="621" spans="1:48" ht="12.75" customHeight="1">
      <c r="A621" s="9"/>
      <c r="B621" s="9"/>
      <c r="C621" s="9"/>
      <c r="D621" s="9"/>
      <c r="E621" s="9"/>
      <c r="F621" s="9"/>
      <c r="G621" s="9"/>
      <c r="H621" s="9"/>
      <c r="I621" s="9"/>
      <c r="J621" s="8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11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68"/>
      <c r="AH621" s="68"/>
      <c r="AI621" s="68"/>
      <c r="AJ621" s="68"/>
      <c r="AK621" s="68"/>
      <c r="AL621" s="68"/>
      <c r="AM621" s="68"/>
      <c r="AN621" s="68"/>
      <c r="AO621" s="68"/>
      <c r="AP621" s="68"/>
      <c r="AQ621" s="68"/>
      <c r="AR621" s="68"/>
      <c r="AS621" s="68"/>
      <c r="AT621" s="68"/>
      <c r="AU621" s="68"/>
      <c r="AV621" s="68"/>
    </row>
    <row r="622" spans="1:48" ht="12.75" customHeight="1">
      <c r="A622" s="9"/>
      <c r="B622" s="9"/>
      <c r="C622" s="9"/>
      <c r="D622" s="9"/>
      <c r="E622" s="9"/>
      <c r="F622" s="9"/>
      <c r="G622" s="9"/>
      <c r="H622" s="9"/>
      <c r="I622" s="9"/>
      <c r="J622" s="8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11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68"/>
      <c r="AH622" s="68"/>
      <c r="AI622" s="68"/>
      <c r="AJ622" s="68"/>
      <c r="AK622" s="68"/>
      <c r="AL622" s="68"/>
      <c r="AM622" s="68"/>
      <c r="AN622" s="68"/>
      <c r="AO622" s="68"/>
      <c r="AP622" s="68"/>
      <c r="AQ622" s="68"/>
      <c r="AR622" s="68"/>
      <c r="AS622" s="68"/>
      <c r="AT622" s="68"/>
      <c r="AU622" s="68"/>
      <c r="AV622" s="68"/>
    </row>
    <row r="623" spans="1:48" ht="12.75" customHeight="1">
      <c r="A623" s="9"/>
      <c r="B623" s="9"/>
      <c r="C623" s="9"/>
      <c r="D623" s="9"/>
      <c r="E623" s="9"/>
      <c r="F623" s="9"/>
      <c r="G623" s="9"/>
      <c r="H623" s="9"/>
      <c r="I623" s="9"/>
      <c r="J623" s="8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11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68"/>
      <c r="AH623" s="68"/>
      <c r="AI623" s="68"/>
      <c r="AJ623" s="68"/>
      <c r="AK623" s="68"/>
      <c r="AL623" s="68"/>
      <c r="AM623" s="68"/>
      <c r="AN623" s="68"/>
      <c r="AO623" s="68"/>
      <c r="AP623" s="68"/>
      <c r="AQ623" s="68"/>
      <c r="AR623" s="68"/>
      <c r="AS623" s="68"/>
      <c r="AT623" s="68"/>
      <c r="AU623" s="68"/>
      <c r="AV623" s="68"/>
    </row>
    <row r="624" spans="1:48" ht="12.75" customHeight="1">
      <c r="A624" s="9"/>
      <c r="B624" s="9"/>
      <c r="C624" s="9"/>
      <c r="D624" s="9"/>
      <c r="E624" s="9"/>
      <c r="F624" s="9"/>
      <c r="G624" s="9"/>
      <c r="H624" s="9"/>
      <c r="I624" s="9"/>
      <c r="J624" s="8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11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68"/>
      <c r="AH624" s="68"/>
      <c r="AI624" s="68"/>
      <c r="AJ624" s="68"/>
      <c r="AK624" s="68"/>
      <c r="AL624" s="68"/>
      <c r="AM624" s="68"/>
      <c r="AN624" s="68"/>
      <c r="AO624" s="68"/>
      <c r="AP624" s="68"/>
      <c r="AQ624" s="68"/>
      <c r="AR624" s="68"/>
      <c r="AS624" s="68"/>
      <c r="AT624" s="68"/>
      <c r="AU624" s="68"/>
      <c r="AV624" s="68"/>
    </row>
    <row r="625" spans="1:48" ht="12.75" customHeight="1">
      <c r="A625" s="9"/>
      <c r="B625" s="9"/>
      <c r="C625" s="9"/>
      <c r="D625" s="9"/>
      <c r="E625" s="9"/>
      <c r="F625" s="9"/>
      <c r="G625" s="9"/>
      <c r="H625" s="9"/>
      <c r="I625" s="9"/>
      <c r="J625" s="8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11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68"/>
      <c r="AH625" s="68"/>
      <c r="AI625" s="68"/>
      <c r="AJ625" s="68"/>
      <c r="AK625" s="68"/>
      <c r="AL625" s="68"/>
      <c r="AM625" s="68"/>
      <c r="AN625" s="68"/>
      <c r="AO625" s="68"/>
      <c r="AP625" s="68"/>
      <c r="AQ625" s="68"/>
      <c r="AR625" s="68"/>
      <c r="AS625" s="68"/>
      <c r="AT625" s="68"/>
      <c r="AU625" s="68"/>
      <c r="AV625" s="68"/>
    </row>
    <row r="626" spans="1:48" ht="12.75" customHeight="1">
      <c r="A626" s="9"/>
      <c r="B626" s="9"/>
      <c r="C626" s="9"/>
      <c r="D626" s="9"/>
      <c r="E626" s="9"/>
      <c r="F626" s="9"/>
      <c r="G626" s="9"/>
      <c r="H626" s="9"/>
      <c r="I626" s="9"/>
      <c r="J626" s="8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11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68"/>
      <c r="AH626" s="68"/>
      <c r="AI626" s="68"/>
      <c r="AJ626" s="68"/>
      <c r="AK626" s="68"/>
      <c r="AL626" s="68"/>
      <c r="AM626" s="68"/>
      <c r="AN626" s="68"/>
      <c r="AO626" s="68"/>
      <c r="AP626" s="68"/>
      <c r="AQ626" s="68"/>
      <c r="AR626" s="68"/>
      <c r="AS626" s="68"/>
      <c r="AT626" s="68"/>
      <c r="AU626" s="68"/>
      <c r="AV626" s="68"/>
    </row>
    <row r="627" spans="1:48" ht="12.75" customHeight="1">
      <c r="A627" s="9"/>
      <c r="B627" s="9"/>
      <c r="C627" s="9"/>
      <c r="D627" s="9"/>
      <c r="E627" s="9"/>
      <c r="F627" s="9"/>
      <c r="G627" s="9"/>
      <c r="H627" s="9"/>
      <c r="I627" s="9"/>
      <c r="J627" s="8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11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68"/>
      <c r="AH627" s="68"/>
      <c r="AI627" s="68"/>
      <c r="AJ627" s="68"/>
      <c r="AK627" s="68"/>
      <c r="AL627" s="68"/>
      <c r="AM627" s="68"/>
      <c r="AN627" s="68"/>
      <c r="AO627" s="68"/>
      <c r="AP627" s="68"/>
      <c r="AQ627" s="68"/>
      <c r="AR627" s="68"/>
      <c r="AS627" s="68"/>
      <c r="AT627" s="68"/>
      <c r="AU627" s="68"/>
      <c r="AV627" s="68"/>
    </row>
    <row r="628" spans="1:48" ht="12.75" customHeight="1">
      <c r="A628" s="9"/>
      <c r="B628" s="9"/>
      <c r="C628" s="9"/>
      <c r="D628" s="9"/>
      <c r="E628" s="9"/>
      <c r="F628" s="9"/>
      <c r="G628" s="9"/>
      <c r="H628" s="9"/>
      <c r="I628" s="9"/>
      <c r="J628" s="8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11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68"/>
      <c r="AH628" s="68"/>
      <c r="AI628" s="68"/>
      <c r="AJ628" s="68"/>
      <c r="AK628" s="68"/>
      <c r="AL628" s="68"/>
      <c r="AM628" s="68"/>
      <c r="AN628" s="68"/>
      <c r="AO628" s="68"/>
      <c r="AP628" s="68"/>
      <c r="AQ628" s="68"/>
      <c r="AR628" s="68"/>
      <c r="AS628" s="68"/>
      <c r="AT628" s="68"/>
      <c r="AU628" s="68"/>
      <c r="AV628" s="68"/>
    </row>
    <row r="629" spans="1:48" ht="12.75" customHeight="1">
      <c r="A629" s="9"/>
      <c r="B629" s="9"/>
      <c r="C629" s="9"/>
      <c r="D629" s="9"/>
      <c r="E629" s="9"/>
      <c r="F629" s="9"/>
      <c r="G629" s="9"/>
      <c r="H629" s="9"/>
      <c r="I629" s="9"/>
      <c r="J629" s="8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11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68"/>
      <c r="AH629" s="68"/>
      <c r="AI629" s="68"/>
      <c r="AJ629" s="68"/>
      <c r="AK629" s="68"/>
      <c r="AL629" s="68"/>
      <c r="AM629" s="68"/>
      <c r="AN629" s="68"/>
      <c r="AO629" s="68"/>
      <c r="AP629" s="68"/>
      <c r="AQ629" s="68"/>
      <c r="AR629" s="68"/>
      <c r="AS629" s="68"/>
      <c r="AT629" s="68"/>
      <c r="AU629" s="68"/>
      <c r="AV629" s="68"/>
    </row>
    <row r="630" spans="1:48" ht="12.75" customHeight="1">
      <c r="A630" s="9"/>
      <c r="B630" s="9"/>
      <c r="C630" s="9"/>
      <c r="D630" s="9"/>
      <c r="E630" s="9"/>
      <c r="F630" s="9"/>
      <c r="G630" s="9"/>
      <c r="H630" s="9"/>
      <c r="I630" s="9"/>
      <c r="J630" s="8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11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68"/>
      <c r="AH630" s="68"/>
      <c r="AI630" s="68"/>
      <c r="AJ630" s="68"/>
      <c r="AK630" s="68"/>
      <c r="AL630" s="68"/>
      <c r="AM630" s="68"/>
      <c r="AN630" s="68"/>
      <c r="AO630" s="68"/>
      <c r="AP630" s="68"/>
      <c r="AQ630" s="68"/>
      <c r="AR630" s="68"/>
      <c r="AS630" s="68"/>
      <c r="AT630" s="68"/>
      <c r="AU630" s="68"/>
      <c r="AV630" s="68"/>
    </row>
    <row r="631" spans="1:48" ht="12.75" customHeight="1">
      <c r="A631" s="9"/>
      <c r="B631" s="9"/>
      <c r="C631" s="9"/>
      <c r="D631" s="9"/>
      <c r="E631" s="9"/>
      <c r="F631" s="9"/>
      <c r="G631" s="9"/>
      <c r="H631" s="9"/>
      <c r="I631" s="9"/>
      <c r="J631" s="8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11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68"/>
      <c r="AH631" s="68"/>
      <c r="AI631" s="68"/>
      <c r="AJ631" s="68"/>
      <c r="AK631" s="68"/>
      <c r="AL631" s="68"/>
      <c r="AM631" s="68"/>
      <c r="AN631" s="68"/>
      <c r="AO631" s="68"/>
      <c r="AP631" s="68"/>
      <c r="AQ631" s="68"/>
      <c r="AR631" s="68"/>
      <c r="AS631" s="68"/>
      <c r="AT631" s="68"/>
      <c r="AU631" s="68"/>
      <c r="AV631" s="68"/>
    </row>
    <row r="632" spans="1:48" ht="12.75" customHeight="1">
      <c r="A632" s="9"/>
      <c r="B632" s="9"/>
      <c r="C632" s="9"/>
      <c r="D632" s="9"/>
      <c r="E632" s="9"/>
      <c r="F632" s="9"/>
      <c r="G632" s="9"/>
      <c r="H632" s="9"/>
      <c r="I632" s="9"/>
      <c r="J632" s="8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11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68"/>
      <c r="AH632" s="68"/>
      <c r="AI632" s="68"/>
      <c r="AJ632" s="68"/>
      <c r="AK632" s="68"/>
      <c r="AL632" s="68"/>
      <c r="AM632" s="68"/>
      <c r="AN632" s="68"/>
      <c r="AO632" s="68"/>
      <c r="AP632" s="68"/>
      <c r="AQ632" s="68"/>
      <c r="AR632" s="68"/>
      <c r="AS632" s="68"/>
      <c r="AT632" s="68"/>
      <c r="AU632" s="68"/>
      <c r="AV632" s="68"/>
    </row>
    <row r="633" spans="1:48" ht="12.75" customHeight="1">
      <c r="A633" s="9"/>
      <c r="B633" s="9"/>
      <c r="C633" s="9"/>
      <c r="D633" s="9"/>
      <c r="E633" s="9"/>
      <c r="F633" s="9"/>
      <c r="G633" s="9"/>
      <c r="H633" s="9"/>
      <c r="I633" s="9"/>
      <c r="J633" s="8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11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68"/>
      <c r="AH633" s="68"/>
      <c r="AI633" s="68"/>
      <c r="AJ633" s="68"/>
      <c r="AK633" s="68"/>
      <c r="AL633" s="68"/>
      <c r="AM633" s="68"/>
      <c r="AN633" s="68"/>
      <c r="AO633" s="68"/>
      <c r="AP633" s="68"/>
      <c r="AQ633" s="68"/>
      <c r="AR633" s="68"/>
      <c r="AS633" s="68"/>
      <c r="AT633" s="68"/>
      <c r="AU633" s="68"/>
      <c r="AV633" s="68"/>
    </row>
    <row r="634" spans="1:48" ht="12.75" customHeight="1">
      <c r="A634" s="9"/>
      <c r="B634" s="9"/>
      <c r="C634" s="9"/>
      <c r="D634" s="9"/>
      <c r="E634" s="9"/>
      <c r="F634" s="9"/>
      <c r="G634" s="9"/>
      <c r="H634" s="9"/>
      <c r="I634" s="9"/>
      <c r="J634" s="8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11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68"/>
      <c r="AH634" s="68"/>
      <c r="AI634" s="68"/>
      <c r="AJ634" s="68"/>
      <c r="AK634" s="68"/>
      <c r="AL634" s="68"/>
      <c r="AM634" s="68"/>
      <c r="AN634" s="68"/>
      <c r="AO634" s="68"/>
      <c r="AP634" s="68"/>
      <c r="AQ634" s="68"/>
      <c r="AR634" s="68"/>
      <c r="AS634" s="68"/>
      <c r="AT634" s="68"/>
      <c r="AU634" s="68"/>
      <c r="AV634" s="68"/>
    </row>
    <row r="635" spans="1:48" ht="12.75" customHeight="1">
      <c r="A635" s="9"/>
      <c r="B635" s="9"/>
      <c r="C635" s="9"/>
      <c r="D635" s="9"/>
      <c r="E635" s="9"/>
      <c r="F635" s="9"/>
      <c r="G635" s="9"/>
      <c r="H635" s="9"/>
      <c r="I635" s="9"/>
      <c r="J635" s="8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11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68"/>
      <c r="AH635" s="68"/>
      <c r="AI635" s="68"/>
      <c r="AJ635" s="68"/>
      <c r="AK635" s="68"/>
      <c r="AL635" s="68"/>
      <c r="AM635" s="68"/>
      <c r="AN635" s="68"/>
      <c r="AO635" s="68"/>
      <c r="AP635" s="68"/>
      <c r="AQ635" s="68"/>
      <c r="AR635" s="68"/>
      <c r="AS635" s="68"/>
      <c r="AT635" s="68"/>
      <c r="AU635" s="68"/>
      <c r="AV635" s="68"/>
    </row>
    <row r="636" spans="1:48" ht="12.75" customHeight="1">
      <c r="A636" s="9"/>
      <c r="B636" s="9"/>
      <c r="C636" s="9"/>
      <c r="D636" s="9"/>
      <c r="E636" s="9"/>
      <c r="F636" s="9"/>
      <c r="G636" s="9"/>
      <c r="H636" s="9"/>
      <c r="I636" s="9"/>
      <c r="J636" s="8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11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68"/>
      <c r="AH636" s="68"/>
      <c r="AI636" s="68"/>
      <c r="AJ636" s="68"/>
      <c r="AK636" s="68"/>
      <c r="AL636" s="68"/>
      <c r="AM636" s="68"/>
      <c r="AN636" s="68"/>
      <c r="AO636" s="68"/>
      <c r="AP636" s="68"/>
      <c r="AQ636" s="68"/>
      <c r="AR636" s="68"/>
      <c r="AS636" s="68"/>
      <c r="AT636" s="68"/>
      <c r="AU636" s="68"/>
      <c r="AV636" s="68"/>
    </row>
    <row r="637" spans="1:48" ht="12.75" customHeight="1">
      <c r="A637" s="9"/>
      <c r="B637" s="9"/>
      <c r="C637" s="9"/>
      <c r="D637" s="9"/>
      <c r="E637" s="9"/>
      <c r="F637" s="9"/>
      <c r="G637" s="9"/>
      <c r="H637" s="9"/>
      <c r="I637" s="9"/>
      <c r="J637" s="8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11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68"/>
      <c r="AH637" s="68"/>
      <c r="AI637" s="68"/>
      <c r="AJ637" s="68"/>
      <c r="AK637" s="68"/>
      <c r="AL637" s="68"/>
      <c r="AM637" s="68"/>
      <c r="AN637" s="68"/>
      <c r="AO637" s="68"/>
      <c r="AP637" s="68"/>
      <c r="AQ637" s="68"/>
      <c r="AR637" s="68"/>
      <c r="AS637" s="68"/>
      <c r="AT637" s="68"/>
      <c r="AU637" s="68"/>
      <c r="AV637" s="68"/>
    </row>
    <row r="638" spans="1:48" ht="12.75" customHeight="1">
      <c r="A638" s="9"/>
      <c r="B638" s="9"/>
      <c r="C638" s="9"/>
      <c r="D638" s="9"/>
      <c r="E638" s="9"/>
      <c r="F638" s="9"/>
      <c r="G638" s="9"/>
      <c r="H638" s="9"/>
      <c r="I638" s="9"/>
      <c r="J638" s="8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11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68"/>
      <c r="AH638" s="68"/>
      <c r="AI638" s="68"/>
      <c r="AJ638" s="68"/>
      <c r="AK638" s="68"/>
      <c r="AL638" s="68"/>
      <c r="AM638" s="68"/>
      <c r="AN638" s="68"/>
      <c r="AO638" s="68"/>
      <c r="AP638" s="68"/>
      <c r="AQ638" s="68"/>
      <c r="AR638" s="68"/>
      <c r="AS638" s="68"/>
      <c r="AT638" s="68"/>
      <c r="AU638" s="68"/>
      <c r="AV638" s="68"/>
    </row>
    <row r="639" spans="1:48" ht="12.75" customHeight="1">
      <c r="A639" s="9"/>
      <c r="B639" s="9"/>
      <c r="C639" s="9"/>
      <c r="D639" s="9"/>
      <c r="E639" s="9"/>
      <c r="F639" s="9"/>
      <c r="G639" s="9"/>
      <c r="H639" s="9"/>
      <c r="I639" s="9"/>
      <c r="J639" s="8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11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68"/>
      <c r="AH639" s="68"/>
      <c r="AI639" s="68"/>
      <c r="AJ639" s="68"/>
      <c r="AK639" s="68"/>
      <c r="AL639" s="68"/>
      <c r="AM639" s="68"/>
      <c r="AN639" s="68"/>
      <c r="AO639" s="68"/>
      <c r="AP639" s="68"/>
      <c r="AQ639" s="68"/>
      <c r="AR639" s="68"/>
      <c r="AS639" s="68"/>
      <c r="AT639" s="68"/>
      <c r="AU639" s="68"/>
      <c r="AV639" s="68"/>
    </row>
    <row r="640" spans="1:48" ht="12.75" customHeight="1">
      <c r="A640" s="9"/>
      <c r="B640" s="9"/>
      <c r="C640" s="9"/>
      <c r="D640" s="9"/>
      <c r="E640" s="9"/>
      <c r="F640" s="9"/>
      <c r="G640" s="9"/>
      <c r="H640" s="9"/>
      <c r="I640" s="9"/>
      <c r="J640" s="8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11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68"/>
      <c r="AH640" s="68"/>
      <c r="AI640" s="68"/>
      <c r="AJ640" s="68"/>
      <c r="AK640" s="68"/>
      <c r="AL640" s="68"/>
      <c r="AM640" s="68"/>
      <c r="AN640" s="68"/>
      <c r="AO640" s="68"/>
      <c r="AP640" s="68"/>
      <c r="AQ640" s="68"/>
      <c r="AR640" s="68"/>
      <c r="AS640" s="68"/>
      <c r="AT640" s="68"/>
      <c r="AU640" s="68"/>
      <c r="AV640" s="68"/>
    </row>
    <row r="641" spans="1:48" ht="12.75" customHeight="1">
      <c r="A641" s="9"/>
      <c r="B641" s="9"/>
      <c r="C641" s="9"/>
      <c r="D641" s="9"/>
      <c r="E641" s="9"/>
      <c r="F641" s="9"/>
      <c r="G641" s="9"/>
      <c r="H641" s="9"/>
      <c r="I641" s="9"/>
      <c r="J641" s="8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11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68"/>
      <c r="AH641" s="68"/>
      <c r="AI641" s="68"/>
      <c r="AJ641" s="68"/>
      <c r="AK641" s="68"/>
      <c r="AL641" s="68"/>
      <c r="AM641" s="68"/>
      <c r="AN641" s="68"/>
      <c r="AO641" s="68"/>
      <c r="AP641" s="68"/>
      <c r="AQ641" s="68"/>
      <c r="AR641" s="68"/>
      <c r="AS641" s="68"/>
      <c r="AT641" s="68"/>
      <c r="AU641" s="68"/>
      <c r="AV641" s="68"/>
    </row>
    <row r="642" spans="1:48" ht="12.75" customHeight="1">
      <c r="A642" s="9"/>
      <c r="B642" s="9"/>
      <c r="C642" s="9"/>
      <c r="D642" s="9"/>
      <c r="E642" s="9"/>
      <c r="F642" s="9"/>
      <c r="G642" s="9"/>
      <c r="H642" s="9"/>
      <c r="I642" s="9"/>
      <c r="J642" s="8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11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68"/>
      <c r="AH642" s="68"/>
      <c r="AI642" s="68"/>
      <c r="AJ642" s="68"/>
      <c r="AK642" s="68"/>
      <c r="AL642" s="68"/>
      <c r="AM642" s="68"/>
      <c r="AN642" s="68"/>
      <c r="AO642" s="68"/>
      <c r="AP642" s="68"/>
      <c r="AQ642" s="68"/>
      <c r="AR642" s="68"/>
      <c r="AS642" s="68"/>
      <c r="AT642" s="68"/>
      <c r="AU642" s="68"/>
      <c r="AV642" s="68"/>
    </row>
    <row r="643" spans="1:48" ht="12.75" customHeight="1">
      <c r="A643" s="9"/>
      <c r="B643" s="9"/>
      <c r="C643" s="9"/>
      <c r="D643" s="9"/>
      <c r="E643" s="9"/>
      <c r="F643" s="9"/>
      <c r="G643" s="9"/>
      <c r="H643" s="9"/>
      <c r="I643" s="9"/>
      <c r="J643" s="8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11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68"/>
      <c r="AH643" s="68"/>
      <c r="AI643" s="68"/>
      <c r="AJ643" s="68"/>
      <c r="AK643" s="68"/>
      <c r="AL643" s="68"/>
      <c r="AM643" s="68"/>
      <c r="AN643" s="68"/>
      <c r="AO643" s="68"/>
      <c r="AP643" s="68"/>
      <c r="AQ643" s="68"/>
      <c r="AR643" s="68"/>
      <c r="AS643" s="68"/>
      <c r="AT643" s="68"/>
      <c r="AU643" s="68"/>
      <c r="AV643" s="68"/>
    </row>
    <row r="644" spans="1:48" ht="12.75" customHeight="1">
      <c r="A644" s="9"/>
      <c r="B644" s="9"/>
      <c r="C644" s="9"/>
      <c r="D644" s="9"/>
      <c r="E644" s="9"/>
      <c r="F644" s="9"/>
      <c r="G644" s="9"/>
      <c r="H644" s="9"/>
      <c r="I644" s="9"/>
      <c r="J644" s="8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11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68"/>
      <c r="AH644" s="68"/>
      <c r="AI644" s="68"/>
      <c r="AJ644" s="68"/>
      <c r="AK644" s="68"/>
      <c r="AL644" s="68"/>
      <c r="AM644" s="68"/>
      <c r="AN644" s="68"/>
      <c r="AO644" s="68"/>
      <c r="AP644" s="68"/>
      <c r="AQ644" s="68"/>
      <c r="AR644" s="68"/>
      <c r="AS644" s="68"/>
      <c r="AT644" s="68"/>
      <c r="AU644" s="68"/>
      <c r="AV644" s="68"/>
    </row>
    <row r="645" spans="1:48" ht="12.75" customHeight="1">
      <c r="A645" s="9"/>
      <c r="B645" s="9"/>
      <c r="C645" s="9"/>
      <c r="D645" s="9"/>
      <c r="E645" s="9"/>
      <c r="F645" s="9"/>
      <c r="G645" s="9"/>
      <c r="H645" s="9"/>
      <c r="I645" s="9"/>
      <c r="J645" s="8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11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68"/>
      <c r="AH645" s="68"/>
      <c r="AI645" s="68"/>
      <c r="AJ645" s="68"/>
      <c r="AK645" s="68"/>
      <c r="AL645" s="68"/>
      <c r="AM645" s="68"/>
      <c r="AN645" s="68"/>
      <c r="AO645" s="68"/>
      <c r="AP645" s="68"/>
      <c r="AQ645" s="68"/>
      <c r="AR645" s="68"/>
      <c r="AS645" s="68"/>
      <c r="AT645" s="68"/>
      <c r="AU645" s="68"/>
      <c r="AV645" s="68"/>
    </row>
    <row r="646" spans="1:48" ht="12.75" customHeight="1">
      <c r="A646" s="9"/>
      <c r="B646" s="9"/>
      <c r="C646" s="9"/>
      <c r="D646" s="9"/>
      <c r="E646" s="9"/>
      <c r="F646" s="9"/>
      <c r="G646" s="9"/>
      <c r="H646" s="9"/>
      <c r="I646" s="9"/>
      <c r="J646" s="8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11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68"/>
      <c r="AH646" s="68"/>
      <c r="AI646" s="68"/>
      <c r="AJ646" s="68"/>
      <c r="AK646" s="68"/>
      <c r="AL646" s="68"/>
      <c r="AM646" s="68"/>
      <c r="AN646" s="68"/>
      <c r="AO646" s="68"/>
      <c r="AP646" s="68"/>
      <c r="AQ646" s="68"/>
      <c r="AR646" s="68"/>
      <c r="AS646" s="68"/>
      <c r="AT646" s="68"/>
      <c r="AU646" s="68"/>
      <c r="AV646" s="68"/>
    </row>
    <row r="647" spans="1:48" ht="12.75" customHeight="1">
      <c r="A647" s="9"/>
      <c r="B647" s="9"/>
      <c r="C647" s="9"/>
      <c r="D647" s="9"/>
      <c r="E647" s="9"/>
      <c r="F647" s="9"/>
      <c r="G647" s="9"/>
      <c r="H647" s="9"/>
      <c r="I647" s="9"/>
      <c r="J647" s="8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11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68"/>
      <c r="AH647" s="68"/>
      <c r="AI647" s="68"/>
      <c r="AJ647" s="68"/>
      <c r="AK647" s="68"/>
      <c r="AL647" s="68"/>
      <c r="AM647" s="68"/>
      <c r="AN647" s="68"/>
      <c r="AO647" s="68"/>
      <c r="AP647" s="68"/>
      <c r="AQ647" s="68"/>
      <c r="AR647" s="68"/>
      <c r="AS647" s="68"/>
      <c r="AT647" s="68"/>
      <c r="AU647" s="68"/>
      <c r="AV647" s="68"/>
    </row>
    <row r="648" spans="1:48" ht="12.75" customHeight="1">
      <c r="A648" s="9"/>
      <c r="B648" s="9"/>
      <c r="C648" s="9"/>
      <c r="D648" s="9"/>
      <c r="E648" s="9"/>
      <c r="F648" s="9"/>
      <c r="G648" s="9"/>
      <c r="H648" s="9"/>
      <c r="I648" s="9"/>
      <c r="J648" s="8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11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68"/>
      <c r="AH648" s="68"/>
      <c r="AI648" s="68"/>
      <c r="AJ648" s="68"/>
      <c r="AK648" s="68"/>
      <c r="AL648" s="68"/>
      <c r="AM648" s="68"/>
      <c r="AN648" s="68"/>
      <c r="AO648" s="68"/>
      <c r="AP648" s="68"/>
      <c r="AQ648" s="68"/>
      <c r="AR648" s="68"/>
      <c r="AS648" s="68"/>
      <c r="AT648" s="68"/>
      <c r="AU648" s="68"/>
      <c r="AV648" s="68"/>
    </row>
    <row r="649" spans="1:48" ht="12.75" customHeight="1">
      <c r="A649" s="9"/>
      <c r="B649" s="9"/>
      <c r="C649" s="9"/>
      <c r="D649" s="9"/>
      <c r="E649" s="9"/>
      <c r="F649" s="9"/>
      <c r="G649" s="9"/>
      <c r="H649" s="9"/>
      <c r="I649" s="9"/>
      <c r="J649" s="8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11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68"/>
      <c r="AH649" s="68"/>
      <c r="AI649" s="68"/>
      <c r="AJ649" s="68"/>
      <c r="AK649" s="68"/>
      <c r="AL649" s="68"/>
      <c r="AM649" s="68"/>
      <c r="AN649" s="68"/>
      <c r="AO649" s="68"/>
      <c r="AP649" s="68"/>
      <c r="AQ649" s="68"/>
      <c r="AR649" s="68"/>
      <c r="AS649" s="68"/>
      <c r="AT649" s="68"/>
      <c r="AU649" s="68"/>
      <c r="AV649" s="68"/>
    </row>
    <row r="650" spans="1:48" ht="12.75" customHeight="1">
      <c r="A650" s="9"/>
      <c r="B650" s="9"/>
      <c r="C650" s="9"/>
      <c r="D650" s="9"/>
      <c r="E650" s="9"/>
      <c r="F650" s="9"/>
      <c r="G650" s="9"/>
      <c r="H650" s="9"/>
      <c r="I650" s="9"/>
      <c r="J650" s="8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11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68"/>
      <c r="AH650" s="68"/>
      <c r="AI650" s="68"/>
      <c r="AJ650" s="68"/>
      <c r="AK650" s="68"/>
      <c r="AL650" s="68"/>
      <c r="AM650" s="68"/>
      <c r="AN650" s="68"/>
      <c r="AO650" s="68"/>
      <c r="AP650" s="68"/>
      <c r="AQ650" s="68"/>
      <c r="AR650" s="68"/>
      <c r="AS650" s="68"/>
      <c r="AT650" s="68"/>
      <c r="AU650" s="68"/>
      <c r="AV650" s="68"/>
    </row>
    <row r="651" spans="1:48" ht="12.75" customHeight="1">
      <c r="A651" s="9"/>
      <c r="B651" s="9"/>
      <c r="C651" s="9"/>
      <c r="D651" s="9"/>
      <c r="E651" s="9"/>
      <c r="F651" s="9"/>
      <c r="G651" s="9"/>
      <c r="H651" s="9"/>
      <c r="I651" s="9"/>
      <c r="J651" s="8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11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68"/>
      <c r="AH651" s="68"/>
      <c r="AI651" s="68"/>
      <c r="AJ651" s="68"/>
      <c r="AK651" s="68"/>
      <c r="AL651" s="68"/>
      <c r="AM651" s="68"/>
      <c r="AN651" s="68"/>
      <c r="AO651" s="68"/>
      <c r="AP651" s="68"/>
      <c r="AQ651" s="68"/>
      <c r="AR651" s="68"/>
      <c r="AS651" s="68"/>
      <c r="AT651" s="68"/>
      <c r="AU651" s="68"/>
      <c r="AV651" s="68"/>
    </row>
    <row r="652" spans="1:48" ht="12.75" customHeight="1">
      <c r="A652" s="9"/>
      <c r="B652" s="9"/>
      <c r="C652" s="9"/>
      <c r="D652" s="9"/>
      <c r="E652" s="9"/>
      <c r="F652" s="9"/>
      <c r="G652" s="9"/>
      <c r="H652" s="9"/>
      <c r="I652" s="9"/>
      <c r="J652" s="8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11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68"/>
      <c r="AH652" s="68"/>
      <c r="AI652" s="68"/>
      <c r="AJ652" s="68"/>
      <c r="AK652" s="68"/>
      <c r="AL652" s="68"/>
      <c r="AM652" s="68"/>
      <c r="AN652" s="68"/>
      <c r="AO652" s="68"/>
      <c r="AP652" s="68"/>
      <c r="AQ652" s="68"/>
      <c r="AR652" s="68"/>
      <c r="AS652" s="68"/>
      <c r="AT652" s="68"/>
      <c r="AU652" s="68"/>
      <c r="AV652" s="68"/>
    </row>
    <row r="653" spans="1:48" ht="12.75" customHeight="1">
      <c r="A653" s="9"/>
      <c r="B653" s="9"/>
      <c r="C653" s="9"/>
      <c r="D653" s="9"/>
      <c r="E653" s="9"/>
      <c r="F653" s="9"/>
      <c r="G653" s="9"/>
      <c r="H653" s="9"/>
      <c r="I653" s="9"/>
      <c r="J653" s="8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11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68"/>
      <c r="AH653" s="68"/>
      <c r="AI653" s="68"/>
      <c r="AJ653" s="68"/>
      <c r="AK653" s="68"/>
      <c r="AL653" s="68"/>
      <c r="AM653" s="68"/>
      <c r="AN653" s="68"/>
      <c r="AO653" s="68"/>
      <c r="AP653" s="68"/>
      <c r="AQ653" s="68"/>
      <c r="AR653" s="68"/>
      <c r="AS653" s="68"/>
      <c r="AT653" s="68"/>
      <c r="AU653" s="68"/>
      <c r="AV653" s="68"/>
    </row>
    <row r="654" spans="1:48" ht="12.75" customHeight="1">
      <c r="A654" s="9"/>
      <c r="B654" s="9"/>
      <c r="C654" s="9"/>
      <c r="D654" s="9"/>
      <c r="E654" s="9"/>
      <c r="F654" s="9"/>
      <c r="G654" s="9"/>
      <c r="H654" s="9"/>
      <c r="I654" s="9"/>
      <c r="J654" s="8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11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68"/>
      <c r="AH654" s="68"/>
      <c r="AI654" s="68"/>
      <c r="AJ654" s="68"/>
      <c r="AK654" s="68"/>
      <c r="AL654" s="68"/>
      <c r="AM654" s="68"/>
      <c r="AN654" s="68"/>
      <c r="AO654" s="68"/>
      <c r="AP654" s="68"/>
      <c r="AQ654" s="68"/>
      <c r="AR654" s="68"/>
      <c r="AS654" s="68"/>
      <c r="AT654" s="68"/>
      <c r="AU654" s="68"/>
      <c r="AV654" s="68"/>
    </row>
    <row r="655" spans="1:48" ht="12.75" customHeight="1">
      <c r="A655" s="9"/>
      <c r="B655" s="9"/>
      <c r="C655" s="9"/>
      <c r="D655" s="9"/>
      <c r="E655" s="9"/>
      <c r="F655" s="9"/>
      <c r="G655" s="9"/>
      <c r="H655" s="9"/>
      <c r="I655" s="9"/>
      <c r="J655" s="8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11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68"/>
      <c r="AH655" s="68"/>
      <c r="AI655" s="68"/>
      <c r="AJ655" s="68"/>
      <c r="AK655" s="68"/>
      <c r="AL655" s="68"/>
      <c r="AM655" s="68"/>
      <c r="AN655" s="68"/>
      <c r="AO655" s="68"/>
      <c r="AP655" s="68"/>
      <c r="AQ655" s="68"/>
      <c r="AR655" s="68"/>
      <c r="AS655" s="68"/>
      <c r="AT655" s="68"/>
      <c r="AU655" s="68"/>
      <c r="AV655" s="68"/>
    </row>
    <row r="656" spans="1:48" ht="12.75" customHeight="1">
      <c r="A656" s="9"/>
      <c r="B656" s="9"/>
      <c r="C656" s="9"/>
      <c r="D656" s="9"/>
      <c r="E656" s="9"/>
      <c r="F656" s="9"/>
      <c r="G656" s="9"/>
      <c r="H656" s="9"/>
      <c r="I656" s="9"/>
      <c r="J656" s="8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11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68"/>
      <c r="AH656" s="68"/>
      <c r="AI656" s="68"/>
      <c r="AJ656" s="68"/>
      <c r="AK656" s="68"/>
      <c r="AL656" s="68"/>
      <c r="AM656" s="68"/>
      <c r="AN656" s="68"/>
      <c r="AO656" s="68"/>
      <c r="AP656" s="68"/>
      <c r="AQ656" s="68"/>
      <c r="AR656" s="68"/>
      <c r="AS656" s="68"/>
      <c r="AT656" s="68"/>
      <c r="AU656" s="68"/>
      <c r="AV656" s="68"/>
    </row>
    <row r="657" spans="1:48" ht="12.75" customHeight="1">
      <c r="A657" s="9"/>
      <c r="B657" s="9"/>
      <c r="C657" s="9"/>
      <c r="D657" s="9"/>
      <c r="E657" s="9"/>
      <c r="F657" s="9"/>
      <c r="G657" s="9"/>
      <c r="H657" s="9"/>
      <c r="I657" s="9"/>
      <c r="J657" s="8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11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68"/>
      <c r="AH657" s="68"/>
      <c r="AI657" s="68"/>
      <c r="AJ657" s="68"/>
      <c r="AK657" s="68"/>
      <c r="AL657" s="68"/>
      <c r="AM657" s="68"/>
      <c r="AN657" s="68"/>
      <c r="AO657" s="68"/>
      <c r="AP657" s="68"/>
      <c r="AQ657" s="68"/>
      <c r="AR657" s="68"/>
      <c r="AS657" s="68"/>
      <c r="AT657" s="68"/>
      <c r="AU657" s="68"/>
      <c r="AV657" s="68"/>
    </row>
    <row r="658" spans="1:48" ht="12.75" customHeight="1">
      <c r="A658" s="9"/>
      <c r="B658" s="9"/>
      <c r="C658" s="9"/>
      <c r="D658" s="9"/>
      <c r="E658" s="9"/>
      <c r="F658" s="9"/>
      <c r="G658" s="9"/>
      <c r="H658" s="9"/>
      <c r="I658" s="9"/>
      <c r="J658" s="8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11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68"/>
      <c r="AH658" s="68"/>
      <c r="AI658" s="68"/>
      <c r="AJ658" s="68"/>
      <c r="AK658" s="68"/>
      <c r="AL658" s="68"/>
      <c r="AM658" s="68"/>
      <c r="AN658" s="68"/>
      <c r="AO658" s="68"/>
      <c r="AP658" s="68"/>
      <c r="AQ658" s="68"/>
      <c r="AR658" s="68"/>
      <c r="AS658" s="68"/>
      <c r="AT658" s="68"/>
      <c r="AU658" s="68"/>
      <c r="AV658" s="68"/>
    </row>
    <row r="659" spans="1:48" ht="12.75" customHeight="1">
      <c r="A659" s="9"/>
      <c r="B659" s="9"/>
      <c r="C659" s="9"/>
      <c r="D659" s="9"/>
      <c r="E659" s="9"/>
      <c r="F659" s="9"/>
      <c r="G659" s="9"/>
      <c r="H659" s="9"/>
      <c r="I659" s="9"/>
      <c r="J659" s="8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11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68"/>
      <c r="AH659" s="68"/>
      <c r="AI659" s="68"/>
      <c r="AJ659" s="68"/>
      <c r="AK659" s="68"/>
      <c r="AL659" s="68"/>
      <c r="AM659" s="68"/>
      <c r="AN659" s="68"/>
      <c r="AO659" s="68"/>
      <c r="AP659" s="68"/>
      <c r="AQ659" s="68"/>
      <c r="AR659" s="68"/>
      <c r="AS659" s="68"/>
      <c r="AT659" s="68"/>
      <c r="AU659" s="68"/>
      <c r="AV659" s="68"/>
    </row>
    <row r="660" spans="1:48" ht="12.75" customHeight="1">
      <c r="A660" s="9"/>
      <c r="B660" s="9"/>
      <c r="C660" s="9"/>
      <c r="D660" s="9"/>
      <c r="E660" s="9"/>
      <c r="F660" s="9"/>
      <c r="G660" s="9"/>
      <c r="H660" s="9"/>
      <c r="I660" s="9"/>
      <c r="J660" s="8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11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68"/>
      <c r="AH660" s="68"/>
      <c r="AI660" s="68"/>
      <c r="AJ660" s="68"/>
      <c r="AK660" s="68"/>
      <c r="AL660" s="68"/>
      <c r="AM660" s="68"/>
      <c r="AN660" s="68"/>
      <c r="AO660" s="68"/>
      <c r="AP660" s="68"/>
      <c r="AQ660" s="68"/>
      <c r="AR660" s="68"/>
      <c r="AS660" s="68"/>
      <c r="AT660" s="68"/>
      <c r="AU660" s="68"/>
      <c r="AV660" s="68"/>
    </row>
    <row r="661" spans="1:48" ht="12.75" customHeight="1">
      <c r="A661" s="9"/>
      <c r="B661" s="9"/>
      <c r="C661" s="9"/>
      <c r="D661" s="9"/>
      <c r="E661" s="9"/>
      <c r="F661" s="9"/>
      <c r="G661" s="9"/>
      <c r="H661" s="9"/>
      <c r="I661" s="9"/>
      <c r="J661" s="8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11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68"/>
      <c r="AH661" s="68"/>
      <c r="AI661" s="68"/>
      <c r="AJ661" s="68"/>
      <c r="AK661" s="68"/>
      <c r="AL661" s="68"/>
      <c r="AM661" s="68"/>
      <c r="AN661" s="68"/>
      <c r="AO661" s="68"/>
      <c r="AP661" s="68"/>
      <c r="AQ661" s="68"/>
      <c r="AR661" s="68"/>
      <c r="AS661" s="68"/>
      <c r="AT661" s="68"/>
      <c r="AU661" s="68"/>
      <c r="AV661" s="68"/>
    </row>
    <row r="662" spans="1:48" ht="12.75" customHeight="1">
      <c r="A662" s="9"/>
      <c r="B662" s="9"/>
      <c r="C662" s="9"/>
      <c r="D662" s="9"/>
      <c r="E662" s="9"/>
      <c r="F662" s="9"/>
      <c r="G662" s="9"/>
      <c r="H662" s="9"/>
      <c r="I662" s="9"/>
      <c r="J662" s="8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11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68"/>
      <c r="AH662" s="68"/>
      <c r="AI662" s="68"/>
      <c r="AJ662" s="68"/>
      <c r="AK662" s="68"/>
      <c r="AL662" s="68"/>
      <c r="AM662" s="68"/>
      <c r="AN662" s="68"/>
      <c r="AO662" s="68"/>
      <c r="AP662" s="68"/>
      <c r="AQ662" s="68"/>
      <c r="AR662" s="68"/>
      <c r="AS662" s="68"/>
      <c r="AT662" s="68"/>
      <c r="AU662" s="68"/>
      <c r="AV662" s="68"/>
    </row>
    <row r="663" spans="1:48" ht="12.75" customHeight="1">
      <c r="A663" s="9"/>
      <c r="B663" s="9"/>
      <c r="C663" s="9"/>
      <c r="D663" s="9"/>
      <c r="E663" s="9"/>
      <c r="F663" s="9"/>
      <c r="G663" s="9"/>
      <c r="H663" s="9"/>
      <c r="I663" s="9"/>
      <c r="J663" s="8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11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68"/>
      <c r="AH663" s="68"/>
      <c r="AI663" s="68"/>
      <c r="AJ663" s="68"/>
      <c r="AK663" s="68"/>
      <c r="AL663" s="68"/>
      <c r="AM663" s="68"/>
      <c r="AN663" s="68"/>
      <c r="AO663" s="68"/>
      <c r="AP663" s="68"/>
      <c r="AQ663" s="68"/>
      <c r="AR663" s="68"/>
      <c r="AS663" s="68"/>
      <c r="AT663" s="68"/>
      <c r="AU663" s="68"/>
      <c r="AV663" s="68"/>
    </row>
    <row r="664" spans="1:48" ht="12.75" customHeight="1">
      <c r="A664" s="9"/>
      <c r="B664" s="9"/>
      <c r="C664" s="9"/>
      <c r="D664" s="9"/>
      <c r="E664" s="9"/>
      <c r="F664" s="9"/>
      <c r="G664" s="9"/>
      <c r="H664" s="9"/>
      <c r="I664" s="9"/>
      <c r="J664" s="8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11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68"/>
      <c r="AH664" s="68"/>
      <c r="AI664" s="68"/>
      <c r="AJ664" s="68"/>
      <c r="AK664" s="68"/>
      <c r="AL664" s="68"/>
      <c r="AM664" s="68"/>
      <c r="AN664" s="68"/>
      <c r="AO664" s="68"/>
      <c r="AP664" s="68"/>
      <c r="AQ664" s="68"/>
      <c r="AR664" s="68"/>
      <c r="AS664" s="68"/>
      <c r="AT664" s="68"/>
      <c r="AU664" s="68"/>
      <c r="AV664" s="68"/>
    </row>
    <row r="665" spans="1:48" ht="12.75" customHeight="1">
      <c r="A665" s="9"/>
      <c r="B665" s="9"/>
      <c r="C665" s="9"/>
      <c r="D665" s="9"/>
      <c r="E665" s="9"/>
      <c r="F665" s="9"/>
      <c r="G665" s="9"/>
      <c r="H665" s="9"/>
      <c r="I665" s="9"/>
      <c r="J665" s="8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11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68"/>
      <c r="AH665" s="68"/>
      <c r="AI665" s="68"/>
      <c r="AJ665" s="68"/>
      <c r="AK665" s="68"/>
      <c r="AL665" s="68"/>
      <c r="AM665" s="68"/>
      <c r="AN665" s="68"/>
      <c r="AO665" s="68"/>
      <c r="AP665" s="68"/>
      <c r="AQ665" s="68"/>
      <c r="AR665" s="68"/>
      <c r="AS665" s="68"/>
      <c r="AT665" s="68"/>
      <c r="AU665" s="68"/>
      <c r="AV665" s="68"/>
    </row>
    <row r="666" spans="1:48" ht="12.75" customHeight="1">
      <c r="A666" s="9"/>
      <c r="B666" s="9"/>
      <c r="C666" s="9"/>
      <c r="D666" s="9"/>
      <c r="E666" s="9"/>
      <c r="F666" s="9"/>
      <c r="G666" s="9"/>
      <c r="H666" s="9"/>
      <c r="I666" s="9"/>
      <c r="J666" s="8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11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68"/>
      <c r="AH666" s="68"/>
      <c r="AI666" s="68"/>
      <c r="AJ666" s="68"/>
      <c r="AK666" s="68"/>
      <c r="AL666" s="68"/>
      <c r="AM666" s="68"/>
      <c r="AN666" s="68"/>
      <c r="AO666" s="68"/>
      <c r="AP666" s="68"/>
      <c r="AQ666" s="68"/>
      <c r="AR666" s="68"/>
      <c r="AS666" s="68"/>
      <c r="AT666" s="68"/>
      <c r="AU666" s="68"/>
      <c r="AV666" s="68"/>
    </row>
    <row r="667" spans="1:48" ht="12.75" customHeight="1">
      <c r="A667" s="9"/>
      <c r="B667" s="9"/>
      <c r="C667" s="9"/>
      <c r="D667" s="9"/>
      <c r="E667" s="9"/>
      <c r="F667" s="9"/>
      <c r="G667" s="9"/>
      <c r="H667" s="9"/>
      <c r="I667" s="9"/>
      <c r="J667" s="8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11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68"/>
      <c r="AH667" s="68"/>
      <c r="AI667" s="68"/>
      <c r="AJ667" s="68"/>
      <c r="AK667" s="68"/>
      <c r="AL667" s="68"/>
      <c r="AM667" s="68"/>
      <c r="AN667" s="68"/>
      <c r="AO667" s="68"/>
      <c r="AP667" s="68"/>
      <c r="AQ667" s="68"/>
      <c r="AR667" s="68"/>
      <c r="AS667" s="68"/>
      <c r="AT667" s="68"/>
      <c r="AU667" s="68"/>
      <c r="AV667" s="68"/>
    </row>
    <row r="668" spans="1:48" ht="12.75" customHeight="1">
      <c r="A668" s="9"/>
      <c r="B668" s="9"/>
      <c r="C668" s="9"/>
      <c r="D668" s="9"/>
      <c r="E668" s="9"/>
      <c r="F668" s="9"/>
      <c r="G668" s="9"/>
      <c r="H668" s="9"/>
      <c r="I668" s="9"/>
      <c r="J668" s="8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11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68"/>
      <c r="AH668" s="68"/>
      <c r="AI668" s="68"/>
      <c r="AJ668" s="68"/>
      <c r="AK668" s="68"/>
      <c r="AL668" s="68"/>
      <c r="AM668" s="68"/>
      <c r="AN668" s="68"/>
      <c r="AO668" s="68"/>
      <c r="AP668" s="68"/>
      <c r="AQ668" s="68"/>
      <c r="AR668" s="68"/>
      <c r="AS668" s="68"/>
      <c r="AT668" s="68"/>
      <c r="AU668" s="68"/>
      <c r="AV668" s="68"/>
    </row>
    <row r="669" spans="1:48" ht="12.75" customHeight="1">
      <c r="A669" s="9"/>
      <c r="B669" s="9"/>
      <c r="C669" s="9"/>
      <c r="D669" s="9"/>
      <c r="E669" s="9"/>
      <c r="F669" s="9"/>
      <c r="G669" s="9"/>
      <c r="H669" s="9"/>
      <c r="I669" s="9"/>
      <c r="J669" s="8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11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68"/>
      <c r="AH669" s="68"/>
      <c r="AI669" s="68"/>
      <c r="AJ669" s="68"/>
      <c r="AK669" s="68"/>
      <c r="AL669" s="68"/>
      <c r="AM669" s="68"/>
      <c r="AN669" s="68"/>
      <c r="AO669" s="68"/>
      <c r="AP669" s="68"/>
      <c r="AQ669" s="68"/>
      <c r="AR669" s="68"/>
      <c r="AS669" s="68"/>
      <c r="AT669" s="68"/>
      <c r="AU669" s="68"/>
      <c r="AV669" s="68"/>
    </row>
    <row r="670" spans="1:48" ht="12.75" customHeight="1">
      <c r="A670" s="9"/>
      <c r="B670" s="9"/>
      <c r="C670" s="9"/>
      <c r="D670" s="9"/>
      <c r="E670" s="9"/>
      <c r="F670" s="9"/>
      <c r="G670" s="9"/>
      <c r="H670" s="9"/>
      <c r="I670" s="9"/>
      <c r="J670" s="8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11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68"/>
      <c r="AH670" s="68"/>
      <c r="AI670" s="68"/>
      <c r="AJ670" s="68"/>
      <c r="AK670" s="68"/>
      <c r="AL670" s="68"/>
      <c r="AM670" s="68"/>
      <c r="AN670" s="68"/>
      <c r="AO670" s="68"/>
      <c r="AP670" s="68"/>
      <c r="AQ670" s="68"/>
      <c r="AR670" s="68"/>
      <c r="AS670" s="68"/>
      <c r="AT670" s="68"/>
      <c r="AU670" s="68"/>
      <c r="AV670" s="68"/>
    </row>
    <row r="671" spans="1:48" ht="12.75" customHeight="1">
      <c r="A671" s="9"/>
      <c r="B671" s="9"/>
      <c r="C671" s="9"/>
      <c r="D671" s="9"/>
      <c r="E671" s="9"/>
      <c r="F671" s="9"/>
      <c r="G671" s="9"/>
      <c r="H671" s="9"/>
      <c r="I671" s="9"/>
      <c r="J671" s="8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11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68"/>
      <c r="AH671" s="68"/>
      <c r="AI671" s="68"/>
      <c r="AJ671" s="68"/>
      <c r="AK671" s="68"/>
      <c r="AL671" s="68"/>
      <c r="AM671" s="68"/>
      <c r="AN671" s="68"/>
      <c r="AO671" s="68"/>
      <c r="AP671" s="68"/>
      <c r="AQ671" s="68"/>
      <c r="AR671" s="68"/>
      <c r="AS671" s="68"/>
      <c r="AT671" s="68"/>
      <c r="AU671" s="68"/>
      <c r="AV671" s="68"/>
    </row>
    <row r="672" spans="1:48" ht="12.75" customHeight="1">
      <c r="A672" s="9"/>
      <c r="B672" s="9"/>
      <c r="C672" s="9"/>
      <c r="D672" s="9"/>
      <c r="E672" s="9"/>
      <c r="F672" s="9"/>
      <c r="G672" s="9"/>
      <c r="H672" s="9"/>
      <c r="I672" s="9"/>
      <c r="J672" s="8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11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68"/>
      <c r="AH672" s="68"/>
      <c r="AI672" s="68"/>
      <c r="AJ672" s="68"/>
      <c r="AK672" s="68"/>
      <c r="AL672" s="68"/>
      <c r="AM672" s="68"/>
      <c r="AN672" s="68"/>
      <c r="AO672" s="68"/>
      <c r="AP672" s="68"/>
      <c r="AQ672" s="68"/>
      <c r="AR672" s="68"/>
      <c r="AS672" s="68"/>
      <c r="AT672" s="68"/>
      <c r="AU672" s="68"/>
      <c r="AV672" s="68"/>
    </row>
    <row r="673" spans="1:48" ht="12.75" customHeight="1">
      <c r="A673" s="9"/>
      <c r="B673" s="9"/>
      <c r="C673" s="9"/>
      <c r="D673" s="9"/>
      <c r="E673" s="9"/>
      <c r="F673" s="9"/>
      <c r="G673" s="9"/>
      <c r="H673" s="9"/>
      <c r="I673" s="9"/>
      <c r="J673" s="8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11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68"/>
      <c r="AH673" s="68"/>
      <c r="AI673" s="68"/>
      <c r="AJ673" s="68"/>
      <c r="AK673" s="68"/>
      <c r="AL673" s="68"/>
      <c r="AM673" s="68"/>
      <c r="AN673" s="68"/>
      <c r="AO673" s="68"/>
      <c r="AP673" s="68"/>
      <c r="AQ673" s="68"/>
      <c r="AR673" s="68"/>
      <c r="AS673" s="68"/>
      <c r="AT673" s="68"/>
      <c r="AU673" s="68"/>
      <c r="AV673" s="68"/>
    </row>
    <row r="674" spans="1:48" ht="12.75" customHeight="1">
      <c r="A674" s="9"/>
      <c r="B674" s="9"/>
      <c r="C674" s="9"/>
      <c r="D674" s="9"/>
      <c r="E674" s="9"/>
      <c r="F674" s="9"/>
      <c r="G674" s="9"/>
      <c r="H674" s="9"/>
      <c r="I674" s="9"/>
      <c r="J674" s="8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11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68"/>
      <c r="AH674" s="68"/>
      <c r="AI674" s="68"/>
      <c r="AJ674" s="68"/>
      <c r="AK674" s="68"/>
      <c r="AL674" s="68"/>
      <c r="AM674" s="68"/>
      <c r="AN674" s="68"/>
      <c r="AO674" s="68"/>
      <c r="AP674" s="68"/>
      <c r="AQ674" s="68"/>
      <c r="AR674" s="68"/>
      <c r="AS674" s="68"/>
      <c r="AT674" s="68"/>
      <c r="AU674" s="68"/>
      <c r="AV674" s="68"/>
    </row>
    <row r="675" spans="1:48" ht="12.75" customHeight="1">
      <c r="A675" s="9"/>
      <c r="B675" s="9"/>
      <c r="C675" s="9"/>
      <c r="D675" s="9"/>
      <c r="E675" s="9"/>
      <c r="F675" s="9"/>
      <c r="G675" s="9"/>
      <c r="H675" s="9"/>
      <c r="I675" s="9"/>
      <c r="J675" s="8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11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68"/>
      <c r="AH675" s="68"/>
      <c r="AI675" s="68"/>
      <c r="AJ675" s="68"/>
      <c r="AK675" s="68"/>
      <c r="AL675" s="68"/>
      <c r="AM675" s="68"/>
      <c r="AN675" s="68"/>
      <c r="AO675" s="68"/>
      <c r="AP675" s="68"/>
      <c r="AQ675" s="68"/>
      <c r="AR675" s="68"/>
      <c r="AS675" s="68"/>
      <c r="AT675" s="68"/>
      <c r="AU675" s="68"/>
      <c r="AV675" s="68"/>
    </row>
    <row r="676" spans="1:48" ht="12.75" customHeight="1">
      <c r="A676" s="9"/>
      <c r="B676" s="9"/>
      <c r="C676" s="9"/>
      <c r="D676" s="9"/>
      <c r="E676" s="9"/>
      <c r="F676" s="9"/>
      <c r="G676" s="9"/>
      <c r="H676" s="9"/>
      <c r="I676" s="9"/>
      <c r="J676" s="8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11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68"/>
      <c r="AH676" s="68"/>
      <c r="AI676" s="68"/>
      <c r="AJ676" s="68"/>
      <c r="AK676" s="68"/>
      <c r="AL676" s="68"/>
      <c r="AM676" s="68"/>
      <c r="AN676" s="68"/>
      <c r="AO676" s="68"/>
      <c r="AP676" s="68"/>
      <c r="AQ676" s="68"/>
      <c r="AR676" s="68"/>
      <c r="AS676" s="68"/>
      <c r="AT676" s="68"/>
      <c r="AU676" s="68"/>
      <c r="AV676" s="68"/>
    </row>
    <row r="677" spans="1:48" ht="12.75" customHeight="1">
      <c r="A677" s="9"/>
      <c r="B677" s="9"/>
      <c r="C677" s="9"/>
      <c r="D677" s="9"/>
      <c r="E677" s="9"/>
      <c r="F677" s="9"/>
      <c r="G677" s="9"/>
      <c r="H677" s="9"/>
      <c r="I677" s="9"/>
      <c r="J677" s="8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11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68"/>
      <c r="AH677" s="68"/>
      <c r="AI677" s="68"/>
      <c r="AJ677" s="68"/>
      <c r="AK677" s="68"/>
      <c r="AL677" s="68"/>
      <c r="AM677" s="68"/>
      <c r="AN677" s="68"/>
      <c r="AO677" s="68"/>
      <c r="AP677" s="68"/>
      <c r="AQ677" s="68"/>
      <c r="AR677" s="68"/>
      <c r="AS677" s="68"/>
      <c r="AT677" s="68"/>
      <c r="AU677" s="68"/>
      <c r="AV677" s="68"/>
    </row>
    <row r="678" spans="1:48" ht="12.75" customHeight="1">
      <c r="A678" s="9"/>
      <c r="B678" s="9"/>
      <c r="C678" s="9"/>
      <c r="D678" s="9"/>
      <c r="E678" s="9"/>
      <c r="F678" s="9"/>
      <c r="G678" s="9"/>
      <c r="H678" s="9"/>
      <c r="I678" s="9"/>
      <c r="J678" s="8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11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68"/>
      <c r="AH678" s="68"/>
      <c r="AI678" s="68"/>
      <c r="AJ678" s="68"/>
      <c r="AK678" s="68"/>
      <c r="AL678" s="68"/>
      <c r="AM678" s="68"/>
      <c r="AN678" s="68"/>
      <c r="AO678" s="68"/>
      <c r="AP678" s="68"/>
      <c r="AQ678" s="68"/>
      <c r="AR678" s="68"/>
      <c r="AS678" s="68"/>
      <c r="AT678" s="68"/>
      <c r="AU678" s="68"/>
      <c r="AV678" s="68"/>
    </row>
    <row r="679" spans="1:48" ht="12.75" customHeight="1">
      <c r="A679" s="9"/>
      <c r="B679" s="9"/>
      <c r="C679" s="9"/>
      <c r="D679" s="9"/>
      <c r="E679" s="9"/>
      <c r="F679" s="9"/>
      <c r="G679" s="9"/>
      <c r="H679" s="9"/>
      <c r="I679" s="9"/>
      <c r="J679" s="8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11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68"/>
      <c r="AH679" s="68"/>
      <c r="AI679" s="68"/>
      <c r="AJ679" s="68"/>
      <c r="AK679" s="68"/>
      <c r="AL679" s="68"/>
      <c r="AM679" s="68"/>
      <c r="AN679" s="68"/>
      <c r="AO679" s="68"/>
      <c r="AP679" s="68"/>
      <c r="AQ679" s="68"/>
      <c r="AR679" s="68"/>
      <c r="AS679" s="68"/>
      <c r="AT679" s="68"/>
      <c r="AU679" s="68"/>
      <c r="AV679" s="68"/>
    </row>
    <row r="680" spans="1:48" ht="12.75" customHeight="1">
      <c r="A680" s="9"/>
      <c r="B680" s="9"/>
      <c r="C680" s="9"/>
      <c r="D680" s="9"/>
      <c r="E680" s="9"/>
      <c r="F680" s="9"/>
      <c r="G680" s="9"/>
      <c r="H680" s="9"/>
      <c r="I680" s="9"/>
      <c r="J680" s="8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11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68"/>
      <c r="AH680" s="68"/>
      <c r="AI680" s="68"/>
      <c r="AJ680" s="68"/>
      <c r="AK680" s="68"/>
      <c r="AL680" s="68"/>
      <c r="AM680" s="68"/>
      <c r="AN680" s="68"/>
      <c r="AO680" s="68"/>
      <c r="AP680" s="68"/>
      <c r="AQ680" s="68"/>
      <c r="AR680" s="68"/>
      <c r="AS680" s="68"/>
      <c r="AT680" s="68"/>
      <c r="AU680" s="68"/>
      <c r="AV680" s="68"/>
    </row>
    <row r="681" spans="1:48" ht="12.75" customHeight="1">
      <c r="A681" s="9"/>
      <c r="B681" s="9"/>
      <c r="C681" s="9"/>
      <c r="D681" s="9"/>
      <c r="E681" s="9"/>
      <c r="F681" s="9"/>
      <c r="G681" s="9"/>
      <c r="H681" s="9"/>
      <c r="I681" s="9"/>
      <c r="J681" s="8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11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68"/>
      <c r="AH681" s="68"/>
      <c r="AI681" s="68"/>
      <c r="AJ681" s="68"/>
      <c r="AK681" s="68"/>
      <c r="AL681" s="68"/>
      <c r="AM681" s="68"/>
      <c r="AN681" s="68"/>
      <c r="AO681" s="68"/>
      <c r="AP681" s="68"/>
      <c r="AQ681" s="68"/>
      <c r="AR681" s="68"/>
      <c r="AS681" s="68"/>
      <c r="AT681" s="68"/>
      <c r="AU681" s="68"/>
      <c r="AV681" s="68"/>
    </row>
    <row r="682" spans="1:48" ht="12.75" customHeight="1">
      <c r="A682" s="9"/>
      <c r="B682" s="9"/>
      <c r="C682" s="9"/>
      <c r="D682" s="9"/>
      <c r="E682" s="9"/>
      <c r="F682" s="9"/>
      <c r="G682" s="9"/>
      <c r="H682" s="9"/>
      <c r="I682" s="9"/>
      <c r="J682" s="8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11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68"/>
      <c r="AH682" s="68"/>
      <c r="AI682" s="68"/>
      <c r="AJ682" s="68"/>
      <c r="AK682" s="68"/>
      <c r="AL682" s="68"/>
      <c r="AM682" s="68"/>
      <c r="AN682" s="68"/>
      <c r="AO682" s="68"/>
      <c r="AP682" s="68"/>
      <c r="AQ682" s="68"/>
      <c r="AR682" s="68"/>
      <c r="AS682" s="68"/>
      <c r="AT682" s="68"/>
      <c r="AU682" s="68"/>
      <c r="AV682" s="68"/>
    </row>
    <row r="683" spans="1:48" ht="12.75" customHeight="1">
      <c r="A683" s="9"/>
      <c r="B683" s="9"/>
      <c r="C683" s="9"/>
      <c r="D683" s="9"/>
      <c r="E683" s="9"/>
      <c r="F683" s="9"/>
      <c r="G683" s="9"/>
      <c r="H683" s="9"/>
      <c r="I683" s="9"/>
      <c r="J683" s="8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11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68"/>
      <c r="AH683" s="68"/>
      <c r="AI683" s="68"/>
      <c r="AJ683" s="68"/>
      <c r="AK683" s="68"/>
      <c r="AL683" s="68"/>
      <c r="AM683" s="68"/>
      <c r="AN683" s="68"/>
      <c r="AO683" s="68"/>
      <c r="AP683" s="68"/>
      <c r="AQ683" s="68"/>
      <c r="AR683" s="68"/>
      <c r="AS683" s="68"/>
      <c r="AT683" s="68"/>
      <c r="AU683" s="68"/>
      <c r="AV683" s="68"/>
    </row>
    <row r="684" spans="1:48" ht="12.75" customHeight="1">
      <c r="A684" s="9"/>
      <c r="B684" s="9"/>
      <c r="C684" s="9"/>
      <c r="D684" s="9"/>
      <c r="E684" s="9"/>
      <c r="F684" s="9"/>
      <c r="G684" s="9"/>
      <c r="H684" s="9"/>
      <c r="I684" s="9"/>
      <c r="J684" s="8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11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68"/>
      <c r="AH684" s="68"/>
      <c r="AI684" s="68"/>
      <c r="AJ684" s="68"/>
      <c r="AK684" s="68"/>
      <c r="AL684" s="68"/>
      <c r="AM684" s="68"/>
      <c r="AN684" s="68"/>
      <c r="AO684" s="68"/>
      <c r="AP684" s="68"/>
      <c r="AQ684" s="68"/>
      <c r="AR684" s="68"/>
      <c r="AS684" s="68"/>
      <c r="AT684" s="68"/>
      <c r="AU684" s="68"/>
      <c r="AV684" s="68"/>
    </row>
    <row r="685" spans="1:48" ht="12.75" customHeight="1">
      <c r="A685" s="9"/>
      <c r="B685" s="9"/>
      <c r="C685" s="9"/>
      <c r="D685" s="9"/>
      <c r="E685" s="9"/>
      <c r="F685" s="9"/>
      <c r="G685" s="9"/>
      <c r="H685" s="9"/>
      <c r="I685" s="9"/>
      <c r="J685" s="8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11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68"/>
      <c r="AH685" s="68"/>
      <c r="AI685" s="68"/>
      <c r="AJ685" s="68"/>
      <c r="AK685" s="68"/>
      <c r="AL685" s="68"/>
      <c r="AM685" s="68"/>
      <c r="AN685" s="68"/>
      <c r="AO685" s="68"/>
      <c r="AP685" s="68"/>
      <c r="AQ685" s="68"/>
      <c r="AR685" s="68"/>
      <c r="AS685" s="68"/>
      <c r="AT685" s="68"/>
      <c r="AU685" s="68"/>
      <c r="AV685" s="68"/>
    </row>
    <row r="686" spans="1:48" ht="12.75" customHeight="1">
      <c r="A686" s="9"/>
      <c r="B686" s="9"/>
      <c r="C686" s="9"/>
      <c r="D686" s="9"/>
      <c r="E686" s="9"/>
      <c r="F686" s="9"/>
      <c r="G686" s="9"/>
      <c r="H686" s="9"/>
      <c r="I686" s="9"/>
      <c r="J686" s="8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11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68"/>
      <c r="AH686" s="68"/>
      <c r="AI686" s="68"/>
      <c r="AJ686" s="68"/>
      <c r="AK686" s="68"/>
      <c r="AL686" s="68"/>
      <c r="AM686" s="68"/>
      <c r="AN686" s="68"/>
      <c r="AO686" s="68"/>
      <c r="AP686" s="68"/>
      <c r="AQ686" s="68"/>
      <c r="AR686" s="68"/>
      <c r="AS686" s="68"/>
      <c r="AT686" s="68"/>
      <c r="AU686" s="68"/>
      <c r="AV686" s="68"/>
    </row>
    <row r="687" spans="1:48" ht="12.75" customHeight="1">
      <c r="A687" s="9"/>
      <c r="B687" s="9"/>
      <c r="C687" s="9"/>
      <c r="D687" s="9"/>
      <c r="E687" s="9"/>
      <c r="F687" s="9"/>
      <c r="G687" s="9"/>
      <c r="H687" s="9"/>
      <c r="I687" s="9"/>
      <c r="J687" s="8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11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68"/>
      <c r="AH687" s="68"/>
      <c r="AI687" s="68"/>
      <c r="AJ687" s="68"/>
      <c r="AK687" s="68"/>
      <c r="AL687" s="68"/>
      <c r="AM687" s="68"/>
      <c r="AN687" s="68"/>
      <c r="AO687" s="68"/>
      <c r="AP687" s="68"/>
      <c r="AQ687" s="68"/>
      <c r="AR687" s="68"/>
      <c r="AS687" s="68"/>
      <c r="AT687" s="68"/>
      <c r="AU687" s="68"/>
      <c r="AV687" s="68"/>
    </row>
    <row r="688" spans="1:48" ht="12.75" customHeight="1">
      <c r="A688" s="9"/>
      <c r="B688" s="9"/>
      <c r="C688" s="9"/>
      <c r="D688" s="9"/>
      <c r="E688" s="9"/>
      <c r="F688" s="9"/>
      <c r="G688" s="9"/>
      <c r="H688" s="9"/>
      <c r="I688" s="9"/>
      <c r="J688" s="8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11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68"/>
      <c r="AH688" s="68"/>
      <c r="AI688" s="68"/>
      <c r="AJ688" s="68"/>
      <c r="AK688" s="68"/>
      <c r="AL688" s="68"/>
      <c r="AM688" s="68"/>
      <c r="AN688" s="68"/>
      <c r="AO688" s="68"/>
      <c r="AP688" s="68"/>
      <c r="AQ688" s="68"/>
      <c r="AR688" s="68"/>
      <c r="AS688" s="68"/>
      <c r="AT688" s="68"/>
      <c r="AU688" s="68"/>
      <c r="AV688" s="68"/>
    </row>
    <row r="689" spans="1:48" ht="12.75" customHeight="1">
      <c r="A689" s="9"/>
      <c r="B689" s="9"/>
      <c r="C689" s="9"/>
      <c r="D689" s="9"/>
      <c r="E689" s="9"/>
      <c r="F689" s="9"/>
      <c r="G689" s="9"/>
      <c r="H689" s="9"/>
      <c r="I689" s="9"/>
      <c r="J689" s="8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11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68"/>
      <c r="AH689" s="68"/>
      <c r="AI689" s="68"/>
      <c r="AJ689" s="68"/>
      <c r="AK689" s="68"/>
      <c r="AL689" s="68"/>
      <c r="AM689" s="68"/>
      <c r="AN689" s="68"/>
      <c r="AO689" s="68"/>
      <c r="AP689" s="68"/>
      <c r="AQ689" s="68"/>
      <c r="AR689" s="68"/>
      <c r="AS689" s="68"/>
      <c r="AT689" s="68"/>
      <c r="AU689" s="68"/>
      <c r="AV689" s="68"/>
    </row>
    <row r="690" spans="1:48" ht="12.75" customHeight="1">
      <c r="A690" s="9"/>
      <c r="B690" s="9"/>
      <c r="C690" s="9"/>
      <c r="D690" s="9"/>
      <c r="E690" s="9"/>
      <c r="F690" s="9"/>
      <c r="G690" s="9"/>
      <c r="H690" s="9"/>
      <c r="I690" s="9"/>
      <c r="J690" s="8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11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68"/>
      <c r="AH690" s="68"/>
      <c r="AI690" s="68"/>
      <c r="AJ690" s="68"/>
      <c r="AK690" s="68"/>
      <c r="AL690" s="68"/>
      <c r="AM690" s="68"/>
      <c r="AN690" s="68"/>
      <c r="AO690" s="68"/>
      <c r="AP690" s="68"/>
      <c r="AQ690" s="68"/>
      <c r="AR690" s="68"/>
      <c r="AS690" s="68"/>
      <c r="AT690" s="68"/>
      <c r="AU690" s="68"/>
      <c r="AV690" s="68"/>
    </row>
    <row r="691" spans="1:48" ht="12.75" customHeight="1">
      <c r="A691" s="9"/>
      <c r="B691" s="9"/>
      <c r="C691" s="9"/>
      <c r="D691" s="9"/>
      <c r="E691" s="9"/>
      <c r="F691" s="9"/>
      <c r="G691" s="9"/>
      <c r="H691" s="9"/>
      <c r="I691" s="9"/>
      <c r="J691" s="8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11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68"/>
      <c r="AH691" s="68"/>
      <c r="AI691" s="68"/>
      <c r="AJ691" s="68"/>
      <c r="AK691" s="68"/>
      <c r="AL691" s="68"/>
      <c r="AM691" s="68"/>
      <c r="AN691" s="68"/>
      <c r="AO691" s="68"/>
      <c r="AP691" s="68"/>
      <c r="AQ691" s="68"/>
      <c r="AR691" s="68"/>
      <c r="AS691" s="68"/>
      <c r="AT691" s="68"/>
      <c r="AU691" s="68"/>
      <c r="AV691" s="68"/>
    </row>
    <row r="692" spans="1:48" ht="12.75" customHeight="1">
      <c r="A692" s="9"/>
      <c r="B692" s="9"/>
      <c r="C692" s="9"/>
      <c r="D692" s="9"/>
      <c r="E692" s="9"/>
      <c r="F692" s="9"/>
      <c r="G692" s="9"/>
      <c r="H692" s="9"/>
      <c r="I692" s="9"/>
      <c r="J692" s="8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11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68"/>
      <c r="AH692" s="68"/>
      <c r="AI692" s="68"/>
      <c r="AJ692" s="68"/>
      <c r="AK692" s="68"/>
      <c r="AL692" s="68"/>
      <c r="AM692" s="68"/>
      <c r="AN692" s="68"/>
      <c r="AO692" s="68"/>
      <c r="AP692" s="68"/>
      <c r="AQ692" s="68"/>
      <c r="AR692" s="68"/>
      <c r="AS692" s="68"/>
      <c r="AT692" s="68"/>
      <c r="AU692" s="68"/>
      <c r="AV692" s="68"/>
    </row>
    <row r="693" spans="1:48" ht="12.75" customHeight="1">
      <c r="A693" s="9"/>
      <c r="B693" s="9"/>
      <c r="C693" s="9"/>
      <c r="D693" s="9"/>
      <c r="E693" s="9"/>
      <c r="F693" s="9"/>
      <c r="G693" s="9"/>
      <c r="H693" s="9"/>
      <c r="I693" s="9"/>
      <c r="J693" s="8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11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68"/>
      <c r="AH693" s="68"/>
      <c r="AI693" s="68"/>
      <c r="AJ693" s="68"/>
      <c r="AK693" s="68"/>
      <c r="AL693" s="68"/>
      <c r="AM693" s="68"/>
      <c r="AN693" s="68"/>
      <c r="AO693" s="68"/>
      <c r="AP693" s="68"/>
      <c r="AQ693" s="68"/>
      <c r="AR693" s="68"/>
      <c r="AS693" s="68"/>
      <c r="AT693" s="68"/>
      <c r="AU693" s="68"/>
      <c r="AV693" s="68"/>
    </row>
    <row r="694" spans="1:48" ht="12.75" customHeight="1">
      <c r="A694" s="9"/>
      <c r="B694" s="9"/>
      <c r="C694" s="9"/>
      <c r="D694" s="9"/>
      <c r="E694" s="9"/>
      <c r="F694" s="9"/>
      <c r="G694" s="9"/>
      <c r="H694" s="9"/>
      <c r="I694" s="9"/>
      <c r="J694" s="8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11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68"/>
      <c r="AH694" s="68"/>
      <c r="AI694" s="68"/>
      <c r="AJ694" s="68"/>
      <c r="AK694" s="68"/>
      <c r="AL694" s="68"/>
      <c r="AM694" s="68"/>
      <c r="AN694" s="68"/>
      <c r="AO694" s="68"/>
      <c r="AP694" s="68"/>
      <c r="AQ694" s="68"/>
      <c r="AR694" s="68"/>
      <c r="AS694" s="68"/>
      <c r="AT694" s="68"/>
      <c r="AU694" s="68"/>
      <c r="AV694" s="68"/>
    </row>
    <row r="695" spans="1:48" ht="12.75" customHeight="1">
      <c r="A695" s="9"/>
      <c r="B695" s="9"/>
      <c r="C695" s="9"/>
      <c r="D695" s="9"/>
      <c r="E695" s="9"/>
      <c r="F695" s="9"/>
      <c r="G695" s="9"/>
      <c r="H695" s="9"/>
      <c r="I695" s="9"/>
      <c r="J695" s="8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11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68"/>
      <c r="AH695" s="68"/>
      <c r="AI695" s="68"/>
      <c r="AJ695" s="68"/>
      <c r="AK695" s="68"/>
      <c r="AL695" s="68"/>
      <c r="AM695" s="68"/>
      <c r="AN695" s="68"/>
      <c r="AO695" s="68"/>
      <c r="AP695" s="68"/>
      <c r="AQ695" s="68"/>
      <c r="AR695" s="68"/>
      <c r="AS695" s="68"/>
      <c r="AT695" s="68"/>
      <c r="AU695" s="68"/>
      <c r="AV695" s="68"/>
    </row>
    <row r="696" spans="1:48" ht="12.75" customHeight="1">
      <c r="A696" s="9"/>
      <c r="B696" s="9"/>
      <c r="C696" s="9"/>
      <c r="D696" s="9"/>
      <c r="E696" s="9"/>
      <c r="F696" s="9"/>
      <c r="G696" s="9"/>
      <c r="H696" s="9"/>
      <c r="I696" s="9"/>
      <c r="J696" s="8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11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68"/>
      <c r="AH696" s="68"/>
      <c r="AI696" s="68"/>
      <c r="AJ696" s="68"/>
      <c r="AK696" s="68"/>
      <c r="AL696" s="68"/>
      <c r="AM696" s="68"/>
      <c r="AN696" s="68"/>
      <c r="AO696" s="68"/>
      <c r="AP696" s="68"/>
      <c r="AQ696" s="68"/>
      <c r="AR696" s="68"/>
      <c r="AS696" s="68"/>
      <c r="AT696" s="68"/>
      <c r="AU696" s="68"/>
      <c r="AV696" s="68"/>
    </row>
    <row r="697" spans="1:48" ht="12.75" customHeight="1">
      <c r="A697" s="9"/>
      <c r="B697" s="9"/>
      <c r="C697" s="9"/>
      <c r="D697" s="9"/>
      <c r="E697" s="9"/>
      <c r="F697" s="9"/>
      <c r="G697" s="9"/>
      <c r="H697" s="9"/>
      <c r="I697" s="9"/>
      <c r="J697" s="8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11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68"/>
      <c r="AH697" s="68"/>
      <c r="AI697" s="68"/>
      <c r="AJ697" s="68"/>
      <c r="AK697" s="68"/>
      <c r="AL697" s="68"/>
      <c r="AM697" s="68"/>
      <c r="AN697" s="68"/>
      <c r="AO697" s="68"/>
      <c r="AP697" s="68"/>
      <c r="AQ697" s="68"/>
      <c r="AR697" s="68"/>
      <c r="AS697" s="68"/>
      <c r="AT697" s="68"/>
      <c r="AU697" s="68"/>
      <c r="AV697" s="68"/>
    </row>
    <row r="698" spans="1:48" ht="12.75" customHeight="1">
      <c r="A698" s="9"/>
      <c r="B698" s="9"/>
      <c r="C698" s="9"/>
      <c r="D698" s="9"/>
      <c r="E698" s="9"/>
      <c r="F698" s="9"/>
      <c r="G698" s="9"/>
      <c r="H698" s="9"/>
      <c r="I698" s="9"/>
      <c r="J698" s="8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11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68"/>
      <c r="AH698" s="68"/>
      <c r="AI698" s="68"/>
      <c r="AJ698" s="68"/>
      <c r="AK698" s="68"/>
      <c r="AL698" s="68"/>
      <c r="AM698" s="68"/>
      <c r="AN698" s="68"/>
      <c r="AO698" s="68"/>
      <c r="AP698" s="68"/>
      <c r="AQ698" s="68"/>
      <c r="AR698" s="68"/>
      <c r="AS698" s="68"/>
      <c r="AT698" s="68"/>
      <c r="AU698" s="68"/>
      <c r="AV698" s="68"/>
    </row>
    <row r="699" spans="1:48" ht="12.75" customHeight="1">
      <c r="A699" s="9"/>
      <c r="B699" s="9"/>
      <c r="C699" s="9"/>
      <c r="D699" s="9"/>
      <c r="E699" s="9"/>
      <c r="F699" s="9"/>
      <c r="G699" s="9"/>
      <c r="H699" s="9"/>
      <c r="I699" s="9"/>
      <c r="J699" s="8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11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68"/>
      <c r="AH699" s="68"/>
      <c r="AI699" s="68"/>
      <c r="AJ699" s="68"/>
      <c r="AK699" s="68"/>
      <c r="AL699" s="68"/>
      <c r="AM699" s="68"/>
      <c r="AN699" s="68"/>
      <c r="AO699" s="68"/>
      <c r="AP699" s="68"/>
      <c r="AQ699" s="68"/>
      <c r="AR699" s="68"/>
      <c r="AS699" s="68"/>
      <c r="AT699" s="68"/>
      <c r="AU699" s="68"/>
      <c r="AV699" s="68"/>
    </row>
    <row r="700" spans="1:48" ht="12.75" customHeight="1">
      <c r="A700" s="9"/>
      <c r="B700" s="9"/>
      <c r="C700" s="9"/>
      <c r="D700" s="9"/>
      <c r="E700" s="9"/>
      <c r="F700" s="9"/>
      <c r="G700" s="9"/>
      <c r="H700" s="9"/>
      <c r="I700" s="9"/>
      <c r="J700" s="8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11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68"/>
      <c r="AH700" s="68"/>
      <c r="AI700" s="68"/>
      <c r="AJ700" s="68"/>
      <c r="AK700" s="68"/>
      <c r="AL700" s="68"/>
      <c r="AM700" s="68"/>
      <c r="AN700" s="68"/>
      <c r="AO700" s="68"/>
      <c r="AP700" s="68"/>
      <c r="AQ700" s="68"/>
      <c r="AR700" s="68"/>
      <c r="AS700" s="68"/>
      <c r="AT700" s="68"/>
      <c r="AU700" s="68"/>
      <c r="AV700" s="68"/>
    </row>
    <row r="701" spans="1:48" ht="12.75" customHeight="1">
      <c r="A701" s="9"/>
      <c r="B701" s="9"/>
      <c r="C701" s="9"/>
      <c r="D701" s="9"/>
      <c r="E701" s="9"/>
      <c r="F701" s="9"/>
      <c r="G701" s="9"/>
      <c r="H701" s="9"/>
      <c r="I701" s="9"/>
      <c r="J701" s="8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11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68"/>
      <c r="AH701" s="68"/>
      <c r="AI701" s="68"/>
      <c r="AJ701" s="68"/>
      <c r="AK701" s="68"/>
      <c r="AL701" s="68"/>
      <c r="AM701" s="68"/>
      <c r="AN701" s="68"/>
      <c r="AO701" s="68"/>
      <c r="AP701" s="68"/>
      <c r="AQ701" s="68"/>
      <c r="AR701" s="68"/>
      <c r="AS701" s="68"/>
      <c r="AT701" s="68"/>
      <c r="AU701" s="68"/>
      <c r="AV701" s="68"/>
    </row>
    <row r="702" spans="1:48" ht="12.75" customHeight="1">
      <c r="A702" s="9"/>
      <c r="B702" s="9"/>
      <c r="C702" s="9"/>
      <c r="D702" s="9"/>
      <c r="E702" s="9"/>
      <c r="F702" s="9"/>
      <c r="G702" s="9"/>
      <c r="H702" s="9"/>
      <c r="I702" s="9"/>
      <c r="J702" s="8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11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68"/>
      <c r="AH702" s="68"/>
      <c r="AI702" s="68"/>
      <c r="AJ702" s="68"/>
      <c r="AK702" s="68"/>
      <c r="AL702" s="68"/>
      <c r="AM702" s="68"/>
      <c r="AN702" s="68"/>
      <c r="AO702" s="68"/>
      <c r="AP702" s="68"/>
      <c r="AQ702" s="68"/>
      <c r="AR702" s="68"/>
      <c r="AS702" s="68"/>
      <c r="AT702" s="68"/>
      <c r="AU702" s="68"/>
      <c r="AV702" s="68"/>
    </row>
    <row r="703" spans="1:48" ht="12.75" customHeight="1">
      <c r="A703" s="9"/>
      <c r="B703" s="9"/>
      <c r="C703" s="9"/>
      <c r="D703" s="9"/>
      <c r="E703" s="9"/>
      <c r="F703" s="9"/>
      <c r="G703" s="9"/>
      <c r="H703" s="9"/>
      <c r="I703" s="9"/>
      <c r="J703" s="8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11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68"/>
      <c r="AH703" s="68"/>
      <c r="AI703" s="68"/>
      <c r="AJ703" s="68"/>
      <c r="AK703" s="68"/>
      <c r="AL703" s="68"/>
      <c r="AM703" s="68"/>
      <c r="AN703" s="68"/>
      <c r="AO703" s="68"/>
      <c r="AP703" s="68"/>
      <c r="AQ703" s="68"/>
      <c r="AR703" s="68"/>
      <c r="AS703" s="68"/>
      <c r="AT703" s="68"/>
      <c r="AU703" s="68"/>
      <c r="AV703" s="68"/>
    </row>
    <row r="704" spans="1:48" ht="12.75" customHeight="1">
      <c r="A704" s="9"/>
      <c r="B704" s="9"/>
      <c r="C704" s="9"/>
      <c r="D704" s="9"/>
      <c r="E704" s="9"/>
      <c r="F704" s="9"/>
      <c r="G704" s="9"/>
      <c r="H704" s="9"/>
      <c r="I704" s="9"/>
      <c r="J704" s="8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11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68"/>
      <c r="AH704" s="68"/>
      <c r="AI704" s="68"/>
      <c r="AJ704" s="68"/>
      <c r="AK704" s="68"/>
      <c r="AL704" s="68"/>
      <c r="AM704" s="68"/>
      <c r="AN704" s="68"/>
      <c r="AO704" s="68"/>
      <c r="AP704" s="68"/>
      <c r="AQ704" s="68"/>
      <c r="AR704" s="68"/>
      <c r="AS704" s="68"/>
      <c r="AT704" s="68"/>
      <c r="AU704" s="68"/>
      <c r="AV704" s="68"/>
    </row>
    <row r="705" spans="1:48" ht="12.75" customHeight="1">
      <c r="A705" s="9"/>
      <c r="B705" s="9"/>
      <c r="C705" s="9"/>
      <c r="D705" s="9"/>
      <c r="E705" s="9"/>
      <c r="F705" s="9"/>
      <c r="G705" s="9"/>
      <c r="H705" s="9"/>
      <c r="I705" s="9"/>
      <c r="J705" s="8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11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68"/>
      <c r="AH705" s="68"/>
      <c r="AI705" s="68"/>
      <c r="AJ705" s="68"/>
      <c r="AK705" s="68"/>
      <c r="AL705" s="68"/>
      <c r="AM705" s="68"/>
      <c r="AN705" s="68"/>
      <c r="AO705" s="68"/>
      <c r="AP705" s="68"/>
      <c r="AQ705" s="68"/>
      <c r="AR705" s="68"/>
      <c r="AS705" s="68"/>
      <c r="AT705" s="68"/>
      <c r="AU705" s="68"/>
      <c r="AV705" s="68"/>
    </row>
    <row r="706" spans="1:48" ht="12.75" customHeight="1">
      <c r="A706" s="9"/>
      <c r="B706" s="9"/>
      <c r="C706" s="9"/>
      <c r="D706" s="9"/>
      <c r="E706" s="9"/>
      <c r="F706" s="9"/>
      <c r="G706" s="9"/>
      <c r="H706" s="9"/>
      <c r="I706" s="9"/>
      <c r="J706" s="8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11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68"/>
      <c r="AH706" s="68"/>
      <c r="AI706" s="68"/>
      <c r="AJ706" s="68"/>
      <c r="AK706" s="68"/>
      <c r="AL706" s="68"/>
      <c r="AM706" s="68"/>
      <c r="AN706" s="68"/>
      <c r="AO706" s="68"/>
      <c r="AP706" s="68"/>
      <c r="AQ706" s="68"/>
      <c r="AR706" s="68"/>
      <c r="AS706" s="68"/>
      <c r="AT706" s="68"/>
      <c r="AU706" s="68"/>
      <c r="AV706" s="68"/>
    </row>
    <row r="707" spans="1:48" ht="12.75" customHeight="1">
      <c r="A707" s="9"/>
      <c r="B707" s="9"/>
      <c r="C707" s="9"/>
      <c r="D707" s="9"/>
      <c r="E707" s="9"/>
      <c r="F707" s="9"/>
      <c r="G707" s="9"/>
      <c r="H707" s="9"/>
      <c r="I707" s="9"/>
      <c r="J707" s="8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11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68"/>
      <c r="AH707" s="68"/>
      <c r="AI707" s="68"/>
      <c r="AJ707" s="68"/>
      <c r="AK707" s="68"/>
      <c r="AL707" s="68"/>
      <c r="AM707" s="68"/>
      <c r="AN707" s="68"/>
      <c r="AO707" s="68"/>
      <c r="AP707" s="68"/>
      <c r="AQ707" s="68"/>
      <c r="AR707" s="68"/>
      <c r="AS707" s="68"/>
      <c r="AT707" s="68"/>
      <c r="AU707" s="68"/>
      <c r="AV707" s="68"/>
    </row>
    <row r="708" spans="1:48" ht="12.75" customHeight="1">
      <c r="A708" s="9"/>
      <c r="B708" s="9"/>
      <c r="C708" s="9"/>
      <c r="D708" s="9"/>
      <c r="E708" s="9"/>
      <c r="F708" s="9"/>
      <c r="G708" s="9"/>
      <c r="H708" s="9"/>
      <c r="I708" s="9"/>
      <c r="J708" s="8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11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68"/>
      <c r="AH708" s="68"/>
      <c r="AI708" s="68"/>
      <c r="AJ708" s="68"/>
      <c r="AK708" s="68"/>
      <c r="AL708" s="68"/>
      <c r="AM708" s="68"/>
      <c r="AN708" s="68"/>
      <c r="AO708" s="68"/>
      <c r="AP708" s="68"/>
      <c r="AQ708" s="68"/>
      <c r="AR708" s="68"/>
      <c r="AS708" s="68"/>
      <c r="AT708" s="68"/>
      <c r="AU708" s="68"/>
      <c r="AV708" s="68"/>
    </row>
    <row r="709" spans="1:48" ht="12.75" customHeight="1">
      <c r="A709" s="9"/>
      <c r="B709" s="9"/>
      <c r="C709" s="9"/>
      <c r="D709" s="9"/>
      <c r="E709" s="9"/>
      <c r="F709" s="9"/>
      <c r="G709" s="9"/>
      <c r="H709" s="9"/>
      <c r="I709" s="9"/>
      <c r="J709" s="8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11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68"/>
      <c r="AH709" s="68"/>
      <c r="AI709" s="68"/>
      <c r="AJ709" s="68"/>
      <c r="AK709" s="68"/>
      <c r="AL709" s="68"/>
      <c r="AM709" s="68"/>
      <c r="AN709" s="68"/>
      <c r="AO709" s="68"/>
      <c r="AP709" s="68"/>
      <c r="AQ709" s="68"/>
      <c r="AR709" s="68"/>
      <c r="AS709" s="68"/>
      <c r="AT709" s="68"/>
      <c r="AU709" s="68"/>
      <c r="AV709" s="68"/>
    </row>
    <row r="710" spans="1:48" ht="12.75" customHeight="1">
      <c r="A710" s="9"/>
      <c r="B710" s="9"/>
      <c r="C710" s="9"/>
      <c r="D710" s="9"/>
      <c r="E710" s="9"/>
      <c r="F710" s="9"/>
      <c r="G710" s="9"/>
      <c r="H710" s="9"/>
      <c r="I710" s="9"/>
      <c r="J710" s="8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11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68"/>
      <c r="AH710" s="68"/>
      <c r="AI710" s="68"/>
      <c r="AJ710" s="68"/>
      <c r="AK710" s="68"/>
      <c r="AL710" s="68"/>
      <c r="AM710" s="68"/>
      <c r="AN710" s="68"/>
      <c r="AO710" s="68"/>
      <c r="AP710" s="68"/>
      <c r="AQ710" s="68"/>
      <c r="AR710" s="68"/>
      <c r="AS710" s="68"/>
      <c r="AT710" s="68"/>
      <c r="AU710" s="68"/>
      <c r="AV710" s="68"/>
    </row>
    <row r="711" spans="1:48" ht="12.75" customHeight="1">
      <c r="A711" s="9"/>
      <c r="B711" s="9"/>
      <c r="C711" s="9"/>
      <c r="D711" s="9"/>
      <c r="E711" s="9"/>
      <c r="F711" s="9"/>
      <c r="G711" s="9"/>
      <c r="H711" s="9"/>
      <c r="I711" s="9"/>
      <c r="J711" s="8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11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68"/>
      <c r="AH711" s="68"/>
      <c r="AI711" s="68"/>
      <c r="AJ711" s="68"/>
      <c r="AK711" s="68"/>
      <c r="AL711" s="68"/>
      <c r="AM711" s="68"/>
      <c r="AN711" s="68"/>
      <c r="AO711" s="68"/>
      <c r="AP711" s="68"/>
      <c r="AQ711" s="68"/>
      <c r="AR711" s="68"/>
      <c r="AS711" s="68"/>
      <c r="AT711" s="68"/>
      <c r="AU711" s="68"/>
      <c r="AV711" s="68"/>
    </row>
    <row r="712" spans="1:48" ht="12.75" customHeight="1">
      <c r="A712" s="9"/>
      <c r="B712" s="9"/>
      <c r="C712" s="9"/>
      <c r="D712" s="9"/>
      <c r="E712" s="9"/>
      <c r="F712" s="9"/>
      <c r="G712" s="9"/>
      <c r="H712" s="9"/>
      <c r="I712" s="9"/>
      <c r="J712" s="8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11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68"/>
      <c r="AH712" s="68"/>
      <c r="AI712" s="68"/>
      <c r="AJ712" s="68"/>
      <c r="AK712" s="68"/>
      <c r="AL712" s="68"/>
      <c r="AM712" s="68"/>
      <c r="AN712" s="68"/>
      <c r="AO712" s="68"/>
      <c r="AP712" s="68"/>
      <c r="AQ712" s="68"/>
      <c r="AR712" s="68"/>
      <c r="AS712" s="68"/>
      <c r="AT712" s="68"/>
      <c r="AU712" s="68"/>
      <c r="AV712" s="68"/>
    </row>
    <row r="713" spans="1:48" ht="12.75" customHeight="1">
      <c r="A713" s="9"/>
      <c r="B713" s="9"/>
      <c r="C713" s="9"/>
      <c r="D713" s="9"/>
      <c r="E713" s="9"/>
      <c r="F713" s="9"/>
      <c r="G713" s="9"/>
      <c r="H713" s="9"/>
      <c r="I713" s="9"/>
      <c r="J713" s="8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11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68"/>
      <c r="AH713" s="68"/>
      <c r="AI713" s="68"/>
      <c r="AJ713" s="68"/>
      <c r="AK713" s="68"/>
      <c r="AL713" s="68"/>
      <c r="AM713" s="68"/>
      <c r="AN713" s="68"/>
      <c r="AO713" s="68"/>
      <c r="AP713" s="68"/>
      <c r="AQ713" s="68"/>
      <c r="AR713" s="68"/>
      <c r="AS713" s="68"/>
      <c r="AT713" s="68"/>
      <c r="AU713" s="68"/>
      <c r="AV713" s="68"/>
    </row>
    <row r="714" spans="1:48" ht="12.75" customHeight="1">
      <c r="A714" s="9"/>
      <c r="B714" s="9"/>
      <c r="C714" s="9"/>
      <c r="D714" s="9"/>
      <c r="E714" s="9"/>
      <c r="F714" s="9"/>
      <c r="G714" s="9"/>
      <c r="H714" s="9"/>
      <c r="I714" s="9"/>
      <c r="J714" s="8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11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68"/>
      <c r="AH714" s="68"/>
      <c r="AI714" s="68"/>
      <c r="AJ714" s="68"/>
      <c r="AK714" s="68"/>
      <c r="AL714" s="68"/>
      <c r="AM714" s="68"/>
      <c r="AN714" s="68"/>
      <c r="AO714" s="68"/>
      <c r="AP714" s="68"/>
      <c r="AQ714" s="68"/>
      <c r="AR714" s="68"/>
      <c r="AS714" s="68"/>
      <c r="AT714" s="68"/>
      <c r="AU714" s="68"/>
      <c r="AV714" s="68"/>
    </row>
    <row r="715" spans="1:48" ht="12.75" customHeight="1">
      <c r="A715" s="9"/>
      <c r="B715" s="9"/>
      <c r="C715" s="9"/>
      <c r="D715" s="9"/>
      <c r="E715" s="9"/>
      <c r="F715" s="9"/>
      <c r="G715" s="9"/>
      <c r="H715" s="9"/>
      <c r="I715" s="9"/>
      <c r="J715" s="8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11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68"/>
      <c r="AH715" s="68"/>
      <c r="AI715" s="68"/>
      <c r="AJ715" s="68"/>
      <c r="AK715" s="68"/>
      <c r="AL715" s="68"/>
      <c r="AM715" s="68"/>
      <c r="AN715" s="68"/>
      <c r="AO715" s="68"/>
      <c r="AP715" s="68"/>
      <c r="AQ715" s="68"/>
      <c r="AR715" s="68"/>
      <c r="AS715" s="68"/>
      <c r="AT715" s="68"/>
      <c r="AU715" s="68"/>
      <c r="AV715" s="68"/>
    </row>
    <row r="716" spans="1:48" ht="12.75" customHeight="1">
      <c r="A716" s="9"/>
      <c r="B716" s="9"/>
      <c r="C716" s="9"/>
      <c r="D716" s="9"/>
      <c r="E716" s="9"/>
      <c r="F716" s="9"/>
      <c r="G716" s="9"/>
      <c r="H716" s="9"/>
      <c r="I716" s="9"/>
      <c r="J716" s="8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11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68"/>
      <c r="AH716" s="68"/>
      <c r="AI716" s="68"/>
      <c r="AJ716" s="68"/>
      <c r="AK716" s="68"/>
      <c r="AL716" s="68"/>
      <c r="AM716" s="68"/>
      <c r="AN716" s="68"/>
      <c r="AO716" s="68"/>
      <c r="AP716" s="68"/>
      <c r="AQ716" s="68"/>
      <c r="AR716" s="68"/>
      <c r="AS716" s="68"/>
      <c r="AT716" s="68"/>
      <c r="AU716" s="68"/>
      <c r="AV716" s="68"/>
    </row>
    <row r="717" spans="1:48" ht="12.75" customHeight="1">
      <c r="A717" s="9"/>
      <c r="B717" s="9"/>
      <c r="C717" s="9"/>
      <c r="D717" s="9"/>
      <c r="E717" s="9"/>
      <c r="F717" s="9"/>
      <c r="G717" s="9"/>
      <c r="H717" s="9"/>
      <c r="I717" s="9"/>
      <c r="J717" s="8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11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68"/>
      <c r="AH717" s="68"/>
      <c r="AI717" s="68"/>
      <c r="AJ717" s="68"/>
      <c r="AK717" s="68"/>
      <c r="AL717" s="68"/>
      <c r="AM717" s="68"/>
      <c r="AN717" s="68"/>
      <c r="AO717" s="68"/>
      <c r="AP717" s="68"/>
      <c r="AQ717" s="68"/>
      <c r="AR717" s="68"/>
      <c r="AS717" s="68"/>
      <c r="AT717" s="68"/>
      <c r="AU717" s="68"/>
      <c r="AV717" s="68"/>
    </row>
    <row r="718" spans="1:48" ht="12.75" customHeight="1">
      <c r="A718" s="9"/>
      <c r="B718" s="9"/>
      <c r="C718" s="9"/>
      <c r="D718" s="9"/>
      <c r="E718" s="9"/>
      <c r="F718" s="9"/>
      <c r="G718" s="9"/>
      <c r="H718" s="9"/>
      <c r="I718" s="9"/>
      <c r="J718" s="8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11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68"/>
      <c r="AH718" s="68"/>
      <c r="AI718" s="68"/>
      <c r="AJ718" s="68"/>
      <c r="AK718" s="68"/>
      <c r="AL718" s="68"/>
      <c r="AM718" s="68"/>
      <c r="AN718" s="68"/>
      <c r="AO718" s="68"/>
      <c r="AP718" s="68"/>
      <c r="AQ718" s="68"/>
      <c r="AR718" s="68"/>
      <c r="AS718" s="68"/>
      <c r="AT718" s="68"/>
      <c r="AU718" s="68"/>
      <c r="AV718" s="68"/>
    </row>
    <row r="719" spans="1:48" ht="12.75" customHeight="1">
      <c r="A719" s="9"/>
      <c r="B719" s="9"/>
      <c r="C719" s="9"/>
      <c r="D719" s="9"/>
      <c r="E719" s="9"/>
      <c r="F719" s="9"/>
      <c r="G719" s="9"/>
      <c r="H719" s="9"/>
      <c r="I719" s="9"/>
      <c r="J719" s="8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11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68"/>
      <c r="AH719" s="68"/>
      <c r="AI719" s="68"/>
      <c r="AJ719" s="68"/>
      <c r="AK719" s="68"/>
      <c r="AL719" s="68"/>
      <c r="AM719" s="68"/>
      <c r="AN719" s="68"/>
      <c r="AO719" s="68"/>
      <c r="AP719" s="68"/>
      <c r="AQ719" s="68"/>
      <c r="AR719" s="68"/>
      <c r="AS719" s="68"/>
      <c r="AT719" s="68"/>
      <c r="AU719" s="68"/>
      <c r="AV719" s="68"/>
    </row>
    <row r="720" spans="1:48" ht="12.75" customHeight="1">
      <c r="A720" s="9"/>
      <c r="B720" s="9"/>
      <c r="C720" s="9"/>
      <c r="D720" s="9"/>
      <c r="E720" s="9"/>
      <c r="F720" s="9"/>
      <c r="G720" s="9"/>
      <c r="H720" s="9"/>
      <c r="I720" s="9"/>
      <c r="J720" s="8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11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68"/>
      <c r="AH720" s="68"/>
      <c r="AI720" s="68"/>
      <c r="AJ720" s="68"/>
      <c r="AK720" s="68"/>
      <c r="AL720" s="68"/>
      <c r="AM720" s="68"/>
      <c r="AN720" s="68"/>
      <c r="AO720" s="68"/>
      <c r="AP720" s="68"/>
      <c r="AQ720" s="68"/>
      <c r="AR720" s="68"/>
      <c r="AS720" s="68"/>
      <c r="AT720" s="68"/>
      <c r="AU720" s="68"/>
      <c r="AV720" s="68"/>
    </row>
    <row r="721" spans="1:48" ht="12.75" customHeight="1">
      <c r="A721" s="9"/>
      <c r="B721" s="9"/>
      <c r="C721" s="9"/>
      <c r="D721" s="9"/>
      <c r="E721" s="9"/>
      <c r="F721" s="9"/>
      <c r="G721" s="9"/>
      <c r="H721" s="9"/>
      <c r="I721" s="9"/>
      <c r="J721" s="8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11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68"/>
      <c r="AH721" s="68"/>
      <c r="AI721" s="68"/>
      <c r="AJ721" s="68"/>
      <c r="AK721" s="68"/>
      <c r="AL721" s="68"/>
      <c r="AM721" s="68"/>
      <c r="AN721" s="68"/>
      <c r="AO721" s="68"/>
      <c r="AP721" s="68"/>
      <c r="AQ721" s="68"/>
      <c r="AR721" s="68"/>
      <c r="AS721" s="68"/>
      <c r="AT721" s="68"/>
      <c r="AU721" s="68"/>
      <c r="AV721" s="68"/>
    </row>
    <row r="722" spans="1:48" ht="12.75" customHeight="1">
      <c r="A722" s="9"/>
      <c r="B722" s="9"/>
      <c r="C722" s="9"/>
      <c r="D722" s="9"/>
      <c r="E722" s="9"/>
      <c r="F722" s="9"/>
      <c r="G722" s="9"/>
      <c r="H722" s="9"/>
      <c r="I722" s="9"/>
      <c r="J722" s="8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11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68"/>
      <c r="AH722" s="68"/>
      <c r="AI722" s="68"/>
      <c r="AJ722" s="68"/>
      <c r="AK722" s="68"/>
      <c r="AL722" s="68"/>
      <c r="AM722" s="68"/>
      <c r="AN722" s="68"/>
      <c r="AO722" s="68"/>
      <c r="AP722" s="68"/>
      <c r="AQ722" s="68"/>
      <c r="AR722" s="68"/>
      <c r="AS722" s="68"/>
      <c r="AT722" s="68"/>
      <c r="AU722" s="68"/>
      <c r="AV722" s="68"/>
    </row>
    <row r="723" spans="1:48" ht="12.75" customHeight="1">
      <c r="A723" s="9"/>
      <c r="B723" s="9"/>
      <c r="C723" s="9"/>
      <c r="D723" s="9"/>
      <c r="E723" s="9"/>
      <c r="F723" s="9"/>
      <c r="G723" s="9"/>
      <c r="H723" s="9"/>
      <c r="I723" s="9"/>
      <c r="J723" s="8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11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68"/>
      <c r="AH723" s="68"/>
      <c r="AI723" s="68"/>
      <c r="AJ723" s="68"/>
      <c r="AK723" s="68"/>
      <c r="AL723" s="68"/>
      <c r="AM723" s="68"/>
      <c r="AN723" s="68"/>
      <c r="AO723" s="68"/>
      <c r="AP723" s="68"/>
      <c r="AQ723" s="68"/>
      <c r="AR723" s="68"/>
      <c r="AS723" s="68"/>
      <c r="AT723" s="68"/>
      <c r="AU723" s="68"/>
      <c r="AV723" s="68"/>
    </row>
    <row r="724" spans="1:48" ht="12.75" customHeight="1">
      <c r="A724" s="9"/>
      <c r="B724" s="9"/>
      <c r="C724" s="9"/>
      <c r="D724" s="9"/>
      <c r="E724" s="9"/>
      <c r="F724" s="9"/>
      <c r="G724" s="9"/>
      <c r="H724" s="9"/>
      <c r="I724" s="9"/>
      <c r="J724" s="8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11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68"/>
      <c r="AH724" s="68"/>
      <c r="AI724" s="68"/>
      <c r="AJ724" s="68"/>
      <c r="AK724" s="68"/>
      <c r="AL724" s="68"/>
      <c r="AM724" s="68"/>
      <c r="AN724" s="68"/>
      <c r="AO724" s="68"/>
      <c r="AP724" s="68"/>
      <c r="AQ724" s="68"/>
      <c r="AR724" s="68"/>
      <c r="AS724" s="68"/>
      <c r="AT724" s="68"/>
      <c r="AU724" s="68"/>
      <c r="AV724" s="68"/>
    </row>
    <row r="725" spans="1:48" ht="12.75" customHeight="1">
      <c r="A725" s="9"/>
      <c r="B725" s="9"/>
      <c r="C725" s="9"/>
      <c r="D725" s="9"/>
      <c r="E725" s="9"/>
      <c r="F725" s="9"/>
      <c r="G725" s="9"/>
      <c r="H725" s="9"/>
      <c r="I725" s="9"/>
      <c r="J725" s="8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11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68"/>
      <c r="AH725" s="68"/>
      <c r="AI725" s="68"/>
      <c r="AJ725" s="68"/>
      <c r="AK725" s="68"/>
      <c r="AL725" s="68"/>
      <c r="AM725" s="68"/>
      <c r="AN725" s="68"/>
      <c r="AO725" s="68"/>
      <c r="AP725" s="68"/>
      <c r="AQ725" s="68"/>
      <c r="AR725" s="68"/>
      <c r="AS725" s="68"/>
      <c r="AT725" s="68"/>
      <c r="AU725" s="68"/>
      <c r="AV725" s="68"/>
    </row>
    <row r="726" spans="1:48" ht="12.75" customHeight="1">
      <c r="A726" s="9"/>
      <c r="B726" s="9"/>
      <c r="C726" s="9"/>
      <c r="D726" s="9"/>
      <c r="E726" s="9"/>
      <c r="F726" s="9"/>
      <c r="G726" s="9"/>
      <c r="H726" s="9"/>
      <c r="I726" s="9"/>
      <c r="J726" s="8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11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68"/>
      <c r="AH726" s="68"/>
      <c r="AI726" s="68"/>
      <c r="AJ726" s="68"/>
      <c r="AK726" s="68"/>
      <c r="AL726" s="68"/>
      <c r="AM726" s="68"/>
      <c r="AN726" s="68"/>
      <c r="AO726" s="68"/>
      <c r="AP726" s="68"/>
      <c r="AQ726" s="68"/>
      <c r="AR726" s="68"/>
      <c r="AS726" s="68"/>
      <c r="AT726" s="68"/>
      <c r="AU726" s="68"/>
      <c r="AV726" s="68"/>
    </row>
    <row r="727" spans="1:48" ht="12.75" customHeight="1">
      <c r="A727" s="9"/>
      <c r="B727" s="9"/>
      <c r="C727" s="9"/>
      <c r="D727" s="9"/>
      <c r="E727" s="9"/>
      <c r="F727" s="9"/>
      <c r="G727" s="9"/>
      <c r="H727" s="9"/>
      <c r="I727" s="9"/>
      <c r="J727" s="8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11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68"/>
      <c r="AH727" s="68"/>
      <c r="AI727" s="68"/>
      <c r="AJ727" s="68"/>
      <c r="AK727" s="68"/>
      <c r="AL727" s="68"/>
      <c r="AM727" s="68"/>
      <c r="AN727" s="68"/>
      <c r="AO727" s="68"/>
      <c r="AP727" s="68"/>
      <c r="AQ727" s="68"/>
      <c r="AR727" s="68"/>
      <c r="AS727" s="68"/>
      <c r="AT727" s="68"/>
      <c r="AU727" s="68"/>
      <c r="AV727" s="68"/>
    </row>
    <row r="728" spans="1:48" ht="12.75" customHeight="1">
      <c r="A728" s="9"/>
      <c r="B728" s="9"/>
      <c r="C728" s="9"/>
      <c r="D728" s="9"/>
      <c r="E728" s="9"/>
      <c r="F728" s="9"/>
      <c r="G728" s="9"/>
      <c r="H728" s="9"/>
      <c r="I728" s="9"/>
      <c r="J728" s="8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11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68"/>
      <c r="AH728" s="68"/>
      <c r="AI728" s="68"/>
      <c r="AJ728" s="68"/>
      <c r="AK728" s="68"/>
      <c r="AL728" s="68"/>
      <c r="AM728" s="68"/>
      <c r="AN728" s="68"/>
      <c r="AO728" s="68"/>
      <c r="AP728" s="68"/>
      <c r="AQ728" s="68"/>
      <c r="AR728" s="68"/>
      <c r="AS728" s="68"/>
      <c r="AT728" s="68"/>
      <c r="AU728" s="68"/>
      <c r="AV728" s="68"/>
    </row>
    <row r="729" spans="1:48" ht="12.75" customHeight="1">
      <c r="A729" s="9"/>
      <c r="B729" s="9"/>
      <c r="C729" s="9"/>
      <c r="D729" s="9"/>
      <c r="E729" s="9"/>
      <c r="F729" s="9"/>
      <c r="G729" s="9"/>
      <c r="H729" s="9"/>
      <c r="I729" s="9"/>
      <c r="J729" s="8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11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68"/>
      <c r="AH729" s="68"/>
      <c r="AI729" s="68"/>
      <c r="AJ729" s="68"/>
      <c r="AK729" s="68"/>
      <c r="AL729" s="68"/>
      <c r="AM729" s="68"/>
      <c r="AN729" s="68"/>
      <c r="AO729" s="68"/>
      <c r="AP729" s="68"/>
      <c r="AQ729" s="68"/>
      <c r="AR729" s="68"/>
      <c r="AS729" s="68"/>
      <c r="AT729" s="68"/>
      <c r="AU729" s="68"/>
      <c r="AV729" s="68"/>
    </row>
    <row r="730" spans="1:48" ht="12.75" customHeight="1">
      <c r="A730" s="9"/>
      <c r="B730" s="9"/>
      <c r="C730" s="9"/>
      <c r="D730" s="9"/>
      <c r="E730" s="9"/>
      <c r="F730" s="9"/>
      <c r="G730" s="9"/>
      <c r="H730" s="9"/>
      <c r="I730" s="9"/>
      <c r="J730" s="8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11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68"/>
      <c r="AH730" s="68"/>
      <c r="AI730" s="68"/>
      <c r="AJ730" s="68"/>
      <c r="AK730" s="68"/>
      <c r="AL730" s="68"/>
      <c r="AM730" s="68"/>
      <c r="AN730" s="68"/>
      <c r="AO730" s="68"/>
      <c r="AP730" s="68"/>
      <c r="AQ730" s="68"/>
      <c r="AR730" s="68"/>
      <c r="AS730" s="68"/>
      <c r="AT730" s="68"/>
      <c r="AU730" s="68"/>
      <c r="AV730" s="68"/>
    </row>
    <row r="731" spans="1:48" ht="12.75" customHeight="1">
      <c r="A731" s="9"/>
      <c r="B731" s="9"/>
      <c r="C731" s="9"/>
      <c r="D731" s="9"/>
      <c r="E731" s="9"/>
      <c r="F731" s="9"/>
      <c r="G731" s="9"/>
      <c r="H731" s="9"/>
      <c r="I731" s="9"/>
      <c r="J731" s="8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11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68"/>
      <c r="AH731" s="68"/>
      <c r="AI731" s="68"/>
      <c r="AJ731" s="68"/>
      <c r="AK731" s="68"/>
      <c r="AL731" s="68"/>
      <c r="AM731" s="68"/>
      <c r="AN731" s="68"/>
      <c r="AO731" s="68"/>
      <c r="AP731" s="68"/>
      <c r="AQ731" s="68"/>
      <c r="AR731" s="68"/>
      <c r="AS731" s="68"/>
      <c r="AT731" s="68"/>
      <c r="AU731" s="68"/>
      <c r="AV731" s="68"/>
    </row>
    <row r="732" spans="1:48" ht="12.75" customHeight="1">
      <c r="A732" s="9"/>
      <c r="B732" s="9"/>
      <c r="C732" s="9"/>
      <c r="D732" s="9"/>
      <c r="E732" s="9"/>
      <c r="F732" s="9"/>
      <c r="G732" s="9"/>
      <c r="H732" s="9"/>
      <c r="I732" s="9"/>
      <c r="J732" s="8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11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68"/>
      <c r="AH732" s="68"/>
      <c r="AI732" s="68"/>
      <c r="AJ732" s="68"/>
      <c r="AK732" s="68"/>
      <c r="AL732" s="68"/>
      <c r="AM732" s="68"/>
      <c r="AN732" s="68"/>
      <c r="AO732" s="68"/>
      <c r="AP732" s="68"/>
      <c r="AQ732" s="68"/>
      <c r="AR732" s="68"/>
      <c r="AS732" s="68"/>
      <c r="AT732" s="68"/>
      <c r="AU732" s="68"/>
      <c r="AV732" s="68"/>
    </row>
    <row r="733" spans="1:48" ht="12.75" customHeight="1">
      <c r="A733" s="9"/>
      <c r="B733" s="9"/>
      <c r="C733" s="9"/>
      <c r="D733" s="9"/>
      <c r="E733" s="9"/>
      <c r="F733" s="9"/>
      <c r="G733" s="9"/>
      <c r="H733" s="9"/>
      <c r="I733" s="9"/>
      <c r="J733" s="8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11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68"/>
      <c r="AH733" s="68"/>
      <c r="AI733" s="68"/>
      <c r="AJ733" s="68"/>
      <c r="AK733" s="68"/>
      <c r="AL733" s="68"/>
      <c r="AM733" s="68"/>
      <c r="AN733" s="68"/>
      <c r="AO733" s="68"/>
      <c r="AP733" s="68"/>
      <c r="AQ733" s="68"/>
      <c r="AR733" s="68"/>
      <c r="AS733" s="68"/>
      <c r="AT733" s="68"/>
      <c r="AU733" s="68"/>
      <c r="AV733" s="68"/>
    </row>
    <row r="734" spans="1:48" ht="12.75" customHeight="1">
      <c r="A734" s="9"/>
      <c r="B734" s="9"/>
      <c r="C734" s="9"/>
      <c r="D734" s="9"/>
      <c r="E734" s="9"/>
      <c r="F734" s="9"/>
      <c r="G734" s="9"/>
      <c r="H734" s="9"/>
      <c r="I734" s="9"/>
      <c r="J734" s="8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11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68"/>
      <c r="AH734" s="68"/>
      <c r="AI734" s="68"/>
      <c r="AJ734" s="68"/>
      <c r="AK734" s="68"/>
      <c r="AL734" s="68"/>
      <c r="AM734" s="68"/>
      <c r="AN734" s="68"/>
      <c r="AO734" s="68"/>
      <c r="AP734" s="68"/>
      <c r="AQ734" s="68"/>
      <c r="AR734" s="68"/>
      <c r="AS734" s="68"/>
      <c r="AT734" s="68"/>
      <c r="AU734" s="68"/>
      <c r="AV734" s="68"/>
    </row>
    <row r="735" spans="1:48" ht="12.75" customHeight="1">
      <c r="A735" s="9"/>
      <c r="B735" s="9"/>
      <c r="C735" s="9"/>
      <c r="D735" s="9"/>
      <c r="E735" s="9"/>
      <c r="F735" s="9"/>
      <c r="G735" s="9"/>
      <c r="H735" s="9"/>
      <c r="I735" s="9"/>
      <c r="J735" s="8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11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68"/>
      <c r="AH735" s="68"/>
      <c r="AI735" s="68"/>
      <c r="AJ735" s="68"/>
      <c r="AK735" s="68"/>
      <c r="AL735" s="68"/>
      <c r="AM735" s="68"/>
      <c r="AN735" s="68"/>
      <c r="AO735" s="68"/>
      <c r="AP735" s="68"/>
      <c r="AQ735" s="68"/>
      <c r="AR735" s="68"/>
      <c r="AS735" s="68"/>
      <c r="AT735" s="68"/>
      <c r="AU735" s="68"/>
      <c r="AV735" s="68"/>
    </row>
    <row r="736" spans="1:48" ht="12.75" customHeight="1">
      <c r="A736" s="9"/>
      <c r="B736" s="9"/>
      <c r="C736" s="9"/>
      <c r="D736" s="9"/>
      <c r="E736" s="9"/>
      <c r="F736" s="9"/>
      <c r="G736" s="9"/>
      <c r="H736" s="9"/>
      <c r="I736" s="9"/>
      <c r="J736" s="8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11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68"/>
      <c r="AH736" s="68"/>
      <c r="AI736" s="68"/>
      <c r="AJ736" s="68"/>
      <c r="AK736" s="68"/>
      <c r="AL736" s="68"/>
      <c r="AM736" s="68"/>
      <c r="AN736" s="68"/>
      <c r="AO736" s="68"/>
      <c r="AP736" s="68"/>
      <c r="AQ736" s="68"/>
      <c r="AR736" s="68"/>
      <c r="AS736" s="68"/>
      <c r="AT736" s="68"/>
      <c r="AU736" s="68"/>
      <c r="AV736" s="68"/>
    </row>
    <row r="737" spans="1:48" ht="12.75" customHeight="1">
      <c r="A737" s="9"/>
      <c r="B737" s="9"/>
      <c r="C737" s="9"/>
      <c r="D737" s="9"/>
      <c r="E737" s="9"/>
      <c r="F737" s="9"/>
      <c r="G737" s="9"/>
      <c r="H737" s="9"/>
      <c r="I737" s="9"/>
      <c r="J737" s="8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11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68"/>
      <c r="AH737" s="68"/>
      <c r="AI737" s="68"/>
      <c r="AJ737" s="68"/>
      <c r="AK737" s="68"/>
      <c r="AL737" s="68"/>
      <c r="AM737" s="68"/>
      <c r="AN737" s="68"/>
      <c r="AO737" s="68"/>
      <c r="AP737" s="68"/>
      <c r="AQ737" s="68"/>
      <c r="AR737" s="68"/>
      <c r="AS737" s="68"/>
      <c r="AT737" s="68"/>
      <c r="AU737" s="68"/>
      <c r="AV737" s="68"/>
    </row>
    <row r="738" spans="1:48" ht="12.75" customHeight="1">
      <c r="A738" s="9"/>
      <c r="B738" s="9"/>
      <c r="C738" s="9"/>
      <c r="D738" s="9"/>
      <c r="E738" s="9"/>
      <c r="F738" s="9"/>
      <c r="G738" s="9"/>
      <c r="H738" s="9"/>
      <c r="I738" s="9"/>
      <c r="J738" s="8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11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68"/>
      <c r="AH738" s="68"/>
      <c r="AI738" s="68"/>
      <c r="AJ738" s="68"/>
      <c r="AK738" s="68"/>
      <c r="AL738" s="68"/>
      <c r="AM738" s="68"/>
      <c r="AN738" s="68"/>
      <c r="AO738" s="68"/>
      <c r="AP738" s="68"/>
      <c r="AQ738" s="68"/>
      <c r="AR738" s="68"/>
      <c r="AS738" s="68"/>
      <c r="AT738" s="68"/>
      <c r="AU738" s="68"/>
      <c r="AV738" s="68"/>
    </row>
    <row r="739" spans="1:48" ht="12.75" customHeight="1">
      <c r="A739" s="9"/>
      <c r="B739" s="9"/>
      <c r="C739" s="9"/>
      <c r="D739" s="9"/>
      <c r="E739" s="9"/>
      <c r="F739" s="9"/>
      <c r="G739" s="9"/>
      <c r="H739" s="9"/>
      <c r="I739" s="9"/>
      <c r="J739" s="8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11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68"/>
      <c r="AH739" s="68"/>
      <c r="AI739" s="68"/>
      <c r="AJ739" s="68"/>
      <c r="AK739" s="68"/>
      <c r="AL739" s="68"/>
      <c r="AM739" s="68"/>
      <c r="AN739" s="68"/>
      <c r="AO739" s="68"/>
      <c r="AP739" s="68"/>
      <c r="AQ739" s="68"/>
      <c r="AR739" s="68"/>
      <c r="AS739" s="68"/>
      <c r="AT739" s="68"/>
      <c r="AU739" s="68"/>
      <c r="AV739" s="68"/>
    </row>
    <row r="740" spans="1:48" ht="12.75" customHeight="1">
      <c r="A740" s="9"/>
      <c r="B740" s="9"/>
      <c r="C740" s="9"/>
      <c r="D740" s="9"/>
      <c r="E740" s="9"/>
      <c r="F740" s="9"/>
      <c r="G740" s="9"/>
      <c r="H740" s="9"/>
      <c r="I740" s="9"/>
      <c r="J740" s="8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11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68"/>
      <c r="AH740" s="68"/>
      <c r="AI740" s="68"/>
      <c r="AJ740" s="68"/>
      <c r="AK740" s="68"/>
      <c r="AL740" s="68"/>
      <c r="AM740" s="68"/>
      <c r="AN740" s="68"/>
      <c r="AO740" s="68"/>
      <c r="AP740" s="68"/>
      <c r="AQ740" s="68"/>
      <c r="AR740" s="68"/>
      <c r="AS740" s="68"/>
      <c r="AT740" s="68"/>
      <c r="AU740" s="68"/>
      <c r="AV740" s="68"/>
    </row>
    <row r="741" spans="1:48" ht="12.75" customHeight="1">
      <c r="A741" s="9"/>
      <c r="B741" s="9"/>
      <c r="C741" s="9"/>
      <c r="D741" s="9"/>
      <c r="E741" s="9"/>
      <c r="F741" s="9"/>
      <c r="G741" s="9"/>
      <c r="H741" s="9"/>
      <c r="I741" s="9"/>
      <c r="J741" s="8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11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68"/>
      <c r="AH741" s="68"/>
      <c r="AI741" s="68"/>
      <c r="AJ741" s="68"/>
      <c r="AK741" s="68"/>
      <c r="AL741" s="68"/>
      <c r="AM741" s="68"/>
      <c r="AN741" s="68"/>
      <c r="AO741" s="68"/>
      <c r="AP741" s="68"/>
      <c r="AQ741" s="68"/>
      <c r="AR741" s="68"/>
      <c r="AS741" s="68"/>
      <c r="AT741" s="68"/>
      <c r="AU741" s="68"/>
      <c r="AV741" s="68"/>
    </row>
    <row r="742" spans="1:48" ht="12.75" customHeight="1">
      <c r="A742" s="9"/>
      <c r="B742" s="9"/>
      <c r="C742" s="9"/>
      <c r="D742" s="9"/>
      <c r="E742" s="9"/>
      <c r="F742" s="9"/>
      <c r="G742" s="9"/>
      <c r="H742" s="9"/>
      <c r="I742" s="9"/>
      <c r="J742" s="8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11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68"/>
      <c r="AH742" s="68"/>
      <c r="AI742" s="68"/>
      <c r="AJ742" s="68"/>
      <c r="AK742" s="68"/>
      <c r="AL742" s="68"/>
      <c r="AM742" s="68"/>
      <c r="AN742" s="68"/>
      <c r="AO742" s="68"/>
      <c r="AP742" s="68"/>
      <c r="AQ742" s="68"/>
      <c r="AR742" s="68"/>
      <c r="AS742" s="68"/>
      <c r="AT742" s="68"/>
      <c r="AU742" s="68"/>
      <c r="AV742" s="68"/>
    </row>
    <row r="743" spans="1:48" ht="12.75" customHeight="1">
      <c r="A743" s="9"/>
      <c r="B743" s="9"/>
      <c r="C743" s="9"/>
      <c r="D743" s="9"/>
      <c r="E743" s="9"/>
      <c r="F743" s="9"/>
      <c r="G743" s="9"/>
      <c r="H743" s="9"/>
      <c r="I743" s="9"/>
      <c r="J743" s="8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11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68"/>
      <c r="AH743" s="68"/>
      <c r="AI743" s="68"/>
      <c r="AJ743" s="68"/>
      <c r="AK743" s="68"/>
      <c r="AL743" s="68"/>
      <c r="AM743" s="68"/>
      <c r="AN743" s="68"/>
      <c r="AO743" s="68"/>
      <c r="AP743" s="68"/>
      <c r="AQ743" s="68"/>
      <c r="AR743" s="68"/>
      <c r="AS743" s="68"/>
      <c r="AT743" s="68"/>
      <c r="AU743" s="68"/>
      <c r="AV743" s="68"/>
    </row>
    <row r="744" spans="1:48" ht="12.75" customHeight="1">
      <c r="A744" s="9"/>
      <c r="B744" s="9"/>
      <c r="C744" s="9"/>
      <c r="D744" s="9"/>
      <c r="E744" s="9"/>
      <c r="F744" s="9"/>
      <c r="G744" s="9"/>
      <c r="H744" s="9"/>
      <c r="I744" s="9"/>
      <c r="J744" s="8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11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68"/>
      <c r="AH744" s="68"/>
      <c r="AI744" s="68"/>
      <c r="AJ744" s="68"/>
      <c r="AK744" s="68"/>
      <c r="AL744" s="68"/>
      <c r="AM744" s="68"/>
      <c r="AN744" s="68"/>
      <c r="AO744" s="68"/>
      <c r="AP744" s="68"/>
      <c r="AQ744" s="68"/>
      <c r="AR744" s="68"/>
      <c r="AS744" s="68"/>
      <c r="AT744" s="68"/>
      <c r="AU744" s="68"/>
      <c r="AV744" s="68"/>
    </row>
    <row r="745" spans="1:48" ht="12.75" customHeight="1">
      <c r="A745" s="9"/>
      <c r="B745" s="9"/>
      <c r="C745" s="9"/>
      <c r="D745" s="9"/>
      <c r="E745" s="9"/>
      <c r="F745" s="9"/>
      <c r="G745" s="9"/>
      <c r="H745" s="9"/>
      <c r="I745" s="9"/>
      <c r="J745" s="8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11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68"/>
      <c r="AH745" s="68"/>
      <c r="AI745" s="68"/>
      <c r="AJ745" s="68"/>
      <c r="AK745" s="68"/>
      <c r="AL745" s="68"/>
      <c r="AM745" s="68"/>
      <c r="AN745" s="68"/>
      <c r="AO745" s="68"/>
      <c r="AP745" s="68"/>
      <c r="AQ745" s="68"/>
      <c r="AR745" s="68"/>
      <c r="AS745" s="68"/>
      <c r="AT745" s="68"/>
      <c r="AU745" s="68"/>
      <c r="AV745" s="68"/>
    </row>
    <row r="746" spans="1:48" ht="12.75" customHeight="1">
      <c r="A746" s="9"/>
      <c r="B746" s="9"/>
      <c r="C746" s="9"/>
      <c r="D746" s="9"/>
      <c r="E746" s="9"/>
      <c r="F746" s="9"/>
      <c r="G746" s="9"/>
      <c r="H746" s="9"/>
      <c r="I746" s="9"/>
      <c r="J746" s="8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11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68"/>
      <c r="AH746" s="68"/>
      <c r="AI746" s="68"/>
      <c r="AJ746" s="68"/>
      <c r="AK746" s="68"/>
      <c r="AL746" s="68"/>
      <c r="AM746" s="68"/>
      <c r="AN746" s="68"/>
      <c r="AO746" s="68"/>
      <c r="AP746" s="68"/>
      <c r="AQ746" s="68"/>
      <c r="AR746" s="68"/>
      <c r="AS746" s="68"/>
      <c r="AT746" s="68"/>
      <c r="AU746" s="68"/>
      <c r="AV746" s="68"/>
    </row>
    <row r="747" spans="1:48" ht="12.75" customHeight="1">
      <c r="A747" s="9"/>
      <c r="B747" s="9"/>
      <c r="C747" s="9"/>
      <c r="D747" s="9"/>
      <c r="E747" s="9"/>
      <c r="F747" s="9"/>
      <c r="G747" s="9"/>
      <c r="H747" s="9"/>
      <c r="I747" s="9"/>
      <c r="J747" s="8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11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68"/>
      <c r="AH747" s="68"/>
      <c r="AI747" s="68"/>
      <c r="AJ747" s="68"/>
      <c r="AK747" s="68"/>
      <c r="AL747" s="68"/>
      <c r="AM747" s="68"/>
      <c r="AN747" s="68"/>
      <c r="AO747" s="68"/>
      <c r="AP747" s="68"/>
      <c r="AQ747" s="68"/>
      <c r="AR747" s="68"/>
      <c r="AS747" s="68"/>
      <c r="AT747" s="68"/>
      <c r="AU747" s="68"/>
      <c r="AV747" s="68"/>
    </row>
    <row r="748" spans="1:48" ht="12.75" customHeight="1">
      <c r="A748" s="9"/>
      <c r="B748" s="9"/>
      <c r="C748" s="9"/>
      <c r="D748" s="9"/>
      <c r="E748" s="9"/>
      <c r="F748" s="9"/>
      <c r="G748" s="9"/>
      <c r="H748" s="9"/>
      <c r="I748" s="9"/>
      <c r="J748" s="8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11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68"/>
      <c r="AH748" s="68"/>
      <c r="AI748" s="68"/>
      <c r="AJ748" s="68"/>
      <c r="AK748" s="68"/>
      <c r="AL748" s="68"/>
      <c r="AM748" s="68"/>
      <c r="AN748" s="68"/>
      <c r="AO748" s="68"/>
      <c r="AP748" s="68"/>
      <c r="AQ748" s="68"/>
      <c r="AR748" s="68"/>
      <c r="AS748" s="68"/>
      <c r="AT748" s="68"/>
      <c r="AU748" s="68"/>
      <c r="AV748" s="68"/>
    </row>
    <row r="749" spans="1:48" ht="12.75" customHeight="1">
      <c r="A749" s="9"/>
      <c r="B749" s="9"/>
      <c r="C749" s="9"/>
      <c r="D749" s="9"/>
      <c r="E749" s="9"/>
      <c r="F749" s="9"/>
      <c r="G749" s="9"/>
      <c r="H749" s="9"/>
      <c r="I749" s="9"/>
      <c r="J749" s="8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11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68"/>
      <c r="AH749" s="68"/>
      <c r="AI749" s="68"/>
      <c r="AJ749" s="68"/>
      <c r="AK749" s="68"/>
      <c r="AL749" s="68"/>
      <c r="AM749" s="68"/>
      <c r="AN749" s="68"/>
      <c r="AO749" s="68"/>
      <c r="AP749" s="68"/>
      <c r="AQ749" s="68"/>
      <c r="AR749" s="68"/>
      <c r="AS749" s="68"/>
      <c r="AT749" s="68"/>
      <c r="AU749" s="68"/>
      <c r="AV749" s="68"/>
    </row>
    <row r="750" spans="1:48" ht="12.75" customHeight="1">
      <c r="A750" s="9"/>
      <c r="B750" s="9"/>
      <c r="C750" s="9"/>
      <c r="D750" s="9"/>
      <c r="E750" s="9"/>
      <c r="F750" s="9"/>
      <c r="G750" s="9"/>
      <c r="H750" s="9"/>
      <c r="I750" s="9"/>
      <c r="J750" s="8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11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68"/>
      <c r="AH750" s="68"/>
      <c r="AI750" s="68"/>
      <c r="AJ750" s="68"/>
      <c r="AK750" s="68"/>
      <c r="AL750" s="68"/>
      <c r="AM750" s="68"/>
      <c r="AN750" s="68"/>
      <c r="AO750" s="68"/>
      <c r="AP750" s="68"/>
      <c r="AQ750" s="68"/>
      <c r="AR750" s="68"/>
      <c r="AS750" s="68"/>
      <c r="AT750" s="68"/>
      <c r="AU750" s="68"/>
      <c r="AV750" s="68"/>
    </row>
    <row r="751" spans="1:48" ht="12.75" customHeight="1">
      <c r="A751" s="9"/>
      <c r="B751" s="9"/>
      <c r="C751" s="9"/>
      <c r="D751" s="9"/>
      <c r="E751" s="9"/>
      <c r="F751" s="9"/>
      <c r="G751" s="9"/>
      <c r="H751" s="9"/>
      <c r="I751" s="9"/>
      <c r="J751" s="8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11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68"/>
      <c r="AH751" s="68"/>
      <c r="AI751" s="68"/>
      <c r="AJ751" s="68"/>
      <c r="AK751" s="68"/>
      <c r="AL751" s="68"/>
      <c r="AM751" s="68"/>
      <c r="AN751" s="68"/>
      <c r="AO751" s="68"/>
      <c r="AP751" s="68"/>
      <c r="AQ751" s="68"/>
      <c r="AR751" s="68"/>
      <c r="AS751" s="68"/>
      <c r="AT751" s="68"/>
      <c r="AU751" s="68"/>
      <c r="AV751" s="68"/>
    </row>
    <row r="752" spans="1:48" ht="12.75" customHeight="1">
      <c r="A752" s="9"/>
      <c r="B752" s="9"/>
      <c r="C752" s="9"/>
      <c r="D752" s="9"/>
      <c r="E752" s="9"/>
      <c r="F752" s="9"/>
      <c r="G752" s="9"/>
      <c r="H752" s="9"/>
      <c r="I752" s="9"/>
      <c r="J752" s="8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11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68"/>
      <c r="AH752" s="68"/>
      <c r="AI752" s="68"/>
      <c r="AJ752" s="68"/>
      <c r="AK752" s="68"/>
      <c r="AL752" s="68"/>
      <c r="AM752" s="68"/>
      <c r="AN752" s="68"/>
      <c r="AO752" s="68"/>
      <c r="AP752" s="68"/>
      <c r="AQ752" s="68"/>
      <c r="AR752" s="68"/>
      <c r="AS752" s="68"/>
      <c r="AT752" s="68"/>
      <c r="AU752" s="68"/>
      <c r="AV752" s="68"/>
    </row>
    <row r="753" spans="1:48" ht="12.75" customHeight="1">
      <c r="A753" s="9"/>
      <c r="B753" s="9"/>
      <c r="C753" s="9"/>
      <c r="D753" s="9"/>
      <c r="E753" s="9"/>
      <c r="F753" s="9"/>
      <c r="G753" s="9"/>
      <c r="H753" s="9"/>
      <c r="I753" s="9"/>
      <c r="J753" s="8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11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68"/>
      <c r="AH753" s="68"/>
      <c r="AI753" s="68"/>
      <c r="AJ753" s="68"/>
      <c r="AK753" s="68"/>
      <c r="AL753" s="68"/>
      <c r="AM753" s="68"/>
      <c r="AN753" s="68"/>
      <c r="AO753" s="68"/>
      <c r="AP753" s="68"/>
      <c r="AQ753" s="68"/>
      <c r="AR753" s="68"/>
      <c r="AS753" s="68"/>
      <c r="AT753" s="68"/>
      <c r="AU753" s="68"/>
      <c r="AV753" s="68"/>
    </row>
    <row r="754" spans="1:48" ht="12.75" customHeight="1">
      <c r="A754" s="9"/>
      <c r="B754" s="9"/>
      <c r="C754" s="9"/>
      <c r="D754" s="9"/>
      <c r="E754" s="9"/>
      <c r="F754" s="9"/>
      <c r="G754" s="9"/>
      <c r="H754" s="9"/>
      <c r="I754" s="9"/>
      <c r="J754" s="8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11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68"/>
      <c r="AH754" s="68"/>
      <c r="AI754" s="68"/>
      <c r="AJ754" s="68"/>
      <c r="AK754" s="68"/>
      <c r="AL754" s="68"/>
      <c r="AM754" s="68"/>
      <c r="AN754" s="68"/>
      <c r="AO754" s="68"/>
      <c r="AP754" s="68"/>
      <c r="AQ754" s="68"/>
      <c r="AR754" s="68"/>
      <c r="AS754" s="68"/>
      <c r="AT754" s="68"/>
      <c r="AU754" s="68"/>
      <c r="AV754" s="68"/>
    </row>
    <row r="755" spans="1:48" ht="12.75" customHeight="1">
      <c r="A755" s="9"/>
      <c r="B755" s="9"/>
      <c r="C755" s="9"/>
      <c r="D755" s="9"/>
      <c r="E755" s="9"/>
      <c r="F755" s="9"/>
      <c r="G755" s="9"/>
      <c r="H755" s="9"/>
      <c r="I755" s="9"/>
      <c r="J755" s="8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11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68"/>
      <c r="AH755" s="68"/>
      <c r="AI755" s="68"/>
      <c r="AJ755" s="68"/>
      <c r="AK755" s="68"/>
      <c r="AL755" s="68"/>
      <c r="AM755" s="68"/>
      <c r="AN755" s="68"/>
      <c r="AO755" s="68"/>
      <c r="AP755" s="68"/>
      <c r="AQ755" s="68"/>
      <c r="AR755" s="68"/>
      <c r="AS755" s="68"/>
      <c r="AT755" s="68"/>
      <c r="AU755" s="68"/>
      <c r="AV755" s="68"/>
    </row>
    <row r="756" spans="1:48" ht="12.75" customHeight="1">
      <c r="A756" s="9"/>
      <c r="B756" s="9"/>
      <c r="C756" s="9"/>
      <c r="D756" s="9"/>
      <c r="E756" s="9"/>
      <c r="F756" s="9"/>
      <c r="G756" s="9"/>
      <c r="H756" s="9"/>
      <c r="I756" s="9"/>
      <c r="J756" s="8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11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68"/>
      <c r="AH756" s="68"/>
      <c r="AI756" s="68"/>
      <c r="AJ756" s="68"/>
      <c r="AK756" s="68"/>
      <c r="AL756" s="68"/>
      <c r="AM756" s="68"/>
      <c r="AN756" s="68"/>
      <c r="AO756" s="68"/>
      <c r="AP756" s="68"/>
      <c r="AQ756" s="68"/>
      <c r="AR756" s="68"/>
      <c r="AS756" s="68"/>
      <c r="AT756" s="68"/>
      <c r="AU756" s="68"/>
      <c r="AV756" s="68"/>
    </row>
    <row r="757" spans="1:48" ht="12.75" customHeight="1">
      <c r="A757" s="9"/>
      <c r="B757" s="9"/>
      <c r="C757" s="9"/>
      <c r="D757" s="9"/>
      <c r="E757" s="9"/>
      <c r="F757" s="9"/>
      <c r="G757" s="9"/>
      <c r="H757" s="9"/>
      <c r="I757" s="9"/>
      <c r="J757" s="8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11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68"/>
      <c r="AH757" s="68"/>
      <c r="AI757" s="68"/>
      <c r="AJ757" s="68"/>
      <c r="AK757" s="68"/>
      <c r="AL757" s="68"/>
      <c r="AM757" s="68"/>
      <c r="AN757" s="68"/>
      <c r="AO757" s="68"/>
      <c r="AP757" s="68"/>
      <c r="AQ757" s="68"/>
      <c r="AR757" s="68"/>
      <c r="AS757" s="68"/>
      <c r="AT757" s="68"/>
      <c r="AU757" s="68"/>
      <c r="AV757" s="68"/>
    </row>
    <row r="758" spans="1:48" ht="12.75" customHeight="1">
      <c r="A758" s="9"/>
      <c r="B758" s="9"/>
      <c r="C758" s="9"/>
      <c r="D758" s="9"/>
      <c r="E758" s="9"/>
      <c r="F758" s="9"/>
      <c r="G758" s="9"/>
      <c r="H758" s="9"/>
      <c r="I758" s="9"/>
      <c r="J758" s="8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11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68"/>
      <c r="AH758" s="68"/>
      <c r="AI758" s="68"/>
      <c r="AJ758" s="68"/>
      <c r="AK758" s="68"/>
      <c r="AL758" s="68"/>
      <c r="AM758" s="68"/>
      <c r="AN758" s="68"/>
      <c r="AO758" s="68"/>
      <c r="AP758" s="68"/>
      <c r="AQ758" s="68"/>
      <c r="AR758" s="68"/>
      <c r="AS758" s="68"/>
      <c r="AT758" s="68"/>
      <c r="AU758" s="68"/>
      <c r="AV758" s="68"/>
    </row>
    <row r="759" spans="1:48" ht="12.75" customHeight="1">
      <c r="A759" s="9"/>
      <c r="B759" s="9"/>
      <c r="C759" s="9"/>
      <c r="D759" s="9"/>
      <c r="E759" s="9"/>
      <c r="F759" s="9"/>
      <c r="G759" s="9"/>
      <c r="H759" s="9"/>
      <c r="I759" s="9"/>
      <c r="J759" s="8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11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68"/>
      <c r="AH759" s="68"/>
      <c r="AI759" s="68"/>
      <c r="AJ759" s="68"/>
      <c r="AK759" s="68"/>
      <c r="AL759" s="68"/>
      <c r="AM759" s="68"/>
      <c r="AN759" s="68"/>
      <c r="AO759" s="68"/>
      <c r="AP759" s="68"/>
      <c r="AQ759" s="68"/>
      <c r="AR759" s="68"/>
      <c r="AS759" s="68"/>
      <c r="AT759" s="68"/>
      <c r="AU759" s="68"/>
      <c r="AV759" s="68"/>
    </row>
    <row r="760" spans="1:48" ht="12.75" customHeight="1">
      <c r="A760" s="9"/>
      <c r="B760" s="9"/>
      <c r="C760" s="9"/>
      <c r="D760" s="9"/>
      <c r="E760" s="9"/>
      <c r="F760" s="9"/>
      <c r="G760" s="9"/>
      <c r="H760" s="9"/>
      <c r="I760" s="9"/>
      <c r="J760" s="8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11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68"/>
      <c r="AH760" s="68"/>
      <c r="AI760" s="68"/>
      <c r="AJ760" s="68"/>
      <c r="AK760" s="68"/>
      <c r="AL760" s="68"/>
      <c r="AM760" s="68"/>
      <c r="AN760" s="68"/>
      <c r="AO760" s="68"/>
      <c r="AP760" s="68"/>
      <c r="AQ760" s="68"/>
      <c r="AR760" s="68"/>
      <c r="AS760" s="68"/>
      <c r="AT760" s="68"/>
      <c r="AU760" s="68"/>
      <c r="AV760" s="68"/>
    </row>
    <row r="761" spans="1:48" ht="12.75" customHeight="1">
      <c r="A761" s="9"/>
      <c r="B761" s="9"/>
      <c r="C761" s="9"/>
      <c r="D761" s="9"/>
      <c r="E761" s="9"/>
      <c r="F761" s="9"/>
      <c r="G761" s="9"/>
      <c r="H761" s="9"/>
      <c r="I761" s="9"/>
      <c r="J761" s="8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11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68"/>
      <c r="AH761" s="68"/>
      <c r="AI761" s="68"/>
      <c r="AJ761" s="68"/>
      <c r="AK761" s="68"/>
      <c r="AL761" s="68"/>
      <c r="AM761" s="68"/>
      <c r="AN761" s="68"/>
      <c r="AO761" s="68"/>
      <c r="AP761" s="68"/>
      <c r="AQ761" s="68"/>
      <c r="AR761" s="68"/>
      <c r="AS761" s="68"/>
      <c r="AT761" s="68"/>
      <c r="AU761" s="68"/>
      <c r="AV761" s="68"/>
    </row>
    <row r="762" spans="1:48" ht="12.75" customHeight="1">
      <c r="A762" s="9"/>
      <c r="B762" s="9"/>
      <c r="C762" s="9"/>
      <c r="D762" s="9"/>
      <c r="E762" s="9"/>
      <c r="F762" s="9"/>
      <c r="G762" s="9"/>
      <c r="H762" s="9"/>
      <c r="I762" s="9"/>
      <c r="J762" s="8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11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68"/>
      <c r="AH762" s="68"/>
      <c r="AI762" s="68"/>
      <c r="AJ762" s="68"/>
      <c r="AK762" s="68"/>
      <c r="AL762" s="68"/>
      <c r="AM762" s="68"/>
      <c r="AN762" s="68"/>
      <c r="AO762" s="68"/>
      <c r="AP762" s="68"/>
      <c r="AQ762" s="68"/>
      <c r="AR762" s="68"/>
      <c r="AS762" s="68"/>
      <c r="AT762" s="68"/>
      <c r="AU762" s="68"/>
      <c r="AV762" s="68"/>
    </row>
    <row r="763" spans="1:48" ht="12.75" customHeight="1">
      <c r="A763" s="9"/>
      <c r="B763" s="9"/>
      <c r="C763" s="9"/>
      <c r="D763" s="9"/>
      <c r="E763" s="9"/>
      <c r="F763" s="9"/>
      <c r="G763" s="9"/>
      <c r="H763" s="9"/>
      <c r="I763" s="9"/>
      <c r="J763" s="8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11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68"/>
      <c r="AH763" s="68"/>
      <c r="AI763" s="68"/>
      <c r="AJ763" s="68"/>
      <c r="AK763" s="68"/>
      <c r="AL763" s="68"/>
      <c r="AM763" s="68"/>
      <c r="AN763" s="68"/>
      <c r="AO763" s="68"/>
      <c r="AP763" s="68"/>
      <c r="AQ763" s="68"/>
      <c r="AR763" s="68"/>
      <c r="AS763" s="68"/>
      <c r="AT763" s="68"/>
      <c r="AU763" s="68"/>
      <c r="AV763" s="68"/>
    </row>
    <row r="764" spans="1:48" ht="12.75" customHeight="1">
      <c r="A764" s="9"/>
      <c r="B764" s="9"/>
      <c r="C764" s="9"/>
      <c r="D764" s="9"/>
      <c r="E764" s="9"/>
      <c r="F764" s="9"/>
      <c r="G764" s="9"/>
      <c r="H764" s="9"/>
      <c r="I764" s="9"/>
      <c r="J764" s="8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11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68"/>
      <c r="AH764" s="68"/>
      <c r="AI764" s="68"/>
      <c r="AJ764" s="68"/>
      <c r="AK764" s="68"/>
      <c r="AL764" s="68"/>
      <c r="AM764" s="68"/>
      <c r="AN764" s="68"/>
      <c r="AO764" s="68"/>
      <c r="AP764" s="68"/>
      <c r="AQ764" s="68"/>
      <c r="AR764" s="68"/>
      <c r="AS764" s="68"/>
      <c r="AT764" s="68"/>
      <c r="AU764" s="68"/>
      <c r="AV764" s="68"/>
    </row>
    <row r="765" spans="1:48" ht="12.75" customHeight="1">
      <c r="A765" s="9"/>
      <c r="B765" s="9"/>
      <c r="C765" s="9"/>
      <c r="D765" s="9"/>
      <c r="E765" s="9"/>
      <c r="F765" s="9"/>
      <c r="G765" s="9"/>
      <c r="H765" s="9"/>
      <c r="I765" s="9"/>
      <c r="J765" s="8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11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68"/>
      <c r="AH765" s="68"/>
      <c r="AI765" s="68"/>
      <c r="AJ765" s="68"/>
      <c r="AK765" s="68"/>
      <c r="AL765" s="68"/>
      <c r="AM765" s="68"/>
      <c r="AN765" s="68"/>
      <c r="AO765" s="68"/>
      <c r="AP765" s="68"/>
      <c r="AQ765" s="68"/>
      <c r="AR765" s="68"/>
      <c r="AS765" s="68"/>
      <c r="AT765" s="68"/>
      <c r="AU765" s="68"/>
      <c r="AV765" s="68"/>
    </row>
    <row r="766" spans="1:48" ht="12.75" customHeight="1">
      <c r="A766" s="9"/>
      <c r="B766" s="9"/>
      <c r="C766" s="9"/>
      <c r="D766" s="9"/>
      <c r="E766" s="9"/>
      <c r="F766" s="9"/>
      <c r="G766" s="9"/>
      <c r="H766" s="9"/>
      <c r="I766" s="9"/>
      <c r="J766" s="8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11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68"/>
      <c r="AH766" s="68"/>
      <c r="AI766" s="68"/>
      <c r="AJ766" s="68"/>
      <c r="AK766" s="68"/>
      <c r="AL766" s="68"/>
      <c r="AM766" s="68"/>
      <c r="AN766" s="68"/>
      <c r="AO766" s="68"/>
      <c r="AP766" s="68"/>
      <c r="AQ766" s="68"/>
      <c r="AR766" s="68"/>
      <c r="AS766" s="68"/>
      <c r="AT766" s="68"/>
      <c r="AU766" s="68"/>
      <c r="AV766" s="68"/>
    </row>
    <row r="767" spans="1:48" ht="12.75" customHeight="1">
      <c r="A767" s="9"/>
      <c r="B767" s="9"/>
      <c r="C767" s="9"/>
      <c r="D767" s="9"/>
      <c r="E767" s="9"/>
      <c r="F767" s="9"/>
      <c r="G767" s="9"/>
      <c r="H767" s="9"/>
      <c r="I767" s="9"/>
      <c r="J767" s="8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11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68"/>
      <c r="AH767" s="68"/>
      <c r="AI767" s="68"/>
      <c r="AJ767" s="68"/>
      <c r="AK767" s="68"/>
      <c r="AL767" s="68"/>
      <c r="AM767" s="68"/>
      <c r="AN767" s="68"/>
      <c r="AO767" s="68"/>
      <c r="AP767" s="68"/>
      <c r="AQ767" s="68"/>
      <c r="AR767" s="68"/>
      <c r="AS767" s="68"/>
      <c r="AT767" s="68"/>
      <c r="AU767" s="68"/>
      <c r="AV767" s="68"/>
    </row>
    <row r="768" spans="1:48" ht="12.75" customHeight="1">
      <c r="A768" s="9"/>
      <c r="B768" s="9"/>
      <c r="C768" s="9"/>
      <c r="D768" s="9"/>
      <c r="E768" s="9"/>
      <c r="F768" s="9"/>
      <c r="G768" s="9"/>
      <c r="H768" s="9"/>
      <c r="I768" s="9"/>
      <c r="J768" s="8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11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68"/>
      <c r="AH768" s="68"/>
      <c r="AI768" s="68"/>
      <c r="AJ768" s="68"/>
      <c r="AK768" s="68"/>
      <c r="AL768" s="68"/>
      <c r="AM768" s="68"/>
      <c r="AN768" s="68"/>
      <c r="AO768" s="68"/>
      <c r="AP768" s="68"/>
      <c r="AQ768" s="68"/>
      <c r="AR768" s="68"/>
      <c r="AS768" s="68"/>
      <c r="AT768" s="68"/>
      <c r="AU768" s="68"/>
      <c r="AV768" s="68"/>
    </row>
    <row r="769" spans="1:48" ht="12.75" customHeight="1">
      <c r="A769" s="9"/>
      <c r="B769" s="9"/>
      <c r="C769" s="9"/>
      <c r="D769" s="9"/>
      <c r="E769" s="9"/>
      <c r="F769" s="9"/>
      <c r="G769" s="9"/>
      <c r="H769" s="9"/>
      <c r="I769" s="9"/>
      <c r="J769" s="8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11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68"/>
      <c r="AH769" s="68"/>
      <c r="AI769" s="68"/>
      <c r="AJ769" s="68"/>
      <c r="AK769" s="68"/>
      <c r="AL769" s="68"/>
      <c r="AM769" s="68"/>
      <c r="AN769" s="68"/>
      <c r="AO769" s="68"/>
      <c r="AP769" s="68"/>
      <c r="AQ769" s="68"/>
      <c r="AR769" s="68"/>
      <c r="AS769" s="68"/>
      <c r="AT769" s="68"/>
      <c r="AU769" s="68"/>
      <c r="AV769" s="68"/>
    </row>
    <row r="770" spans="1:48" ht="12.75" customHeight="1">
      <c r="A770" s="9"/>
      <c r="B770" s="9"/>
      <c r="C770" s="9"/>
      <c r="D770" s="9"/>
      <c r="E770" s="9"/>
      <c r="F770" s="9"/>
      <c r="G770" s="9"/>
      <c r="H770" s="9"/>
      <c r="I770" s="9"/>
      <c r="J770" s="8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11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68"/>
      <c r="AH770" s="68"/>
      <c r="AI770" s="68"/>
      <c r="AJ770" s="68"/>
      <c r="AK770" s="68"/>
      <c r="AL770" s="68"/>
      <c r="AM770" s="68"/>
      <c r="AN770" s="68"/>
      <c r="AO770" s="68"/>
      <c r="AP770" s="68"/>
      <c r="AQ770" s="68"/>
      <c r="AR770" s="68"/>
      <c r="AS770" s="68"/>
      <c r="AT770" s="68"/>
      <c r="AU770" s="68"/>
      <c r="AV770" s="68"/>
    </row>
    <row r="771" spans="1:48" ht="12.75" customHeight="1">
      <c r="A771" s="9"/>
      <c r="B771" s="9"/>
      <c r="C771" s="9"/>
      <c r="D771" s="9"/>
      <c r="E771" s="9"/>
      <c r="F771" s="9"/>
      <c r="G771" s="9"/>
      <c r="H771" s="9"/>
      <c r="I771" s="9"/>
      <c r="J771" s="8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11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68"/>
      <c r="AH771" s="68"/>
      <c r="AI771" s="68"/>
      <c r="AJ771" s="68"/>
      <c r="AK771" s="68"/>
      <c r="AL771" s="68"/>
      <c r="AM771" s="68"/>
      <c r="AN771" s="68"/>
      <c r="AO771" s="68"/>
      <c r="AP771" s="68"/>
      <c r="AQ771" s="68"/>
      <c r="AR771" s="68"/>
      <c r="AS771" s="68"/>
      <c r="AT771" s="68"/>
      <c r="AU771" s="68"/>
      <c r="AV771" s="68"/>
    </row>
    <row r="772" spans="1:48" ht="12.75" customHeight="1">
      <c r="A772" s="9"/>
      <c r="B772" s="9"/>
      <c r="C772" s="9"/>
      <c r="D772" s="9"/>
      <c r="E772" s="9"/>
      <c r="F772" s="9"/>
      <c r="G772" s="9"/>
      <c r="H772" s="9"/>
      <c r="I772" s="9"/>
      <c r="J772" s="8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11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68"/>
      <c r="AH772" s="68"/>
      <c r="AI772" s="68"/>
      <c r="AJ772" s="68"/>
      <c r="AK772" s="68"/>
      <c r="AL772" s="68"/>
      <c r="AM772" s="68"/>
      <c r="AN772" s="68"/>
      <c r="AO772" s="68"/>
      <c r="AP772" s="68"/>
      <c r="AQ772" s="68"/>
      <c r="AR772" s="68"/>
      <c r="AS772" s="68"/>
      <c r="AT772" s="68"/>
      <c r="AU772" s="68"/>
      <c r="AV772" s="68"/>
    </row>
    <row r="773" spans="1:48" ht="12.75" customHeight="1">
      <c r="A773" s="9"/>
      <c r="B773" s="9"/>
      <c r="C773" s="9"/>
      <c r="D773" s="9"/>
      <c r="E773" s="9"/>
      <c r="F773" s="9"/>
      <c r="G773" s="9"/>
      <c r="H773" s="9"/>
      <c r="I773" s="9"/>
      <c r="J773" s="8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11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68"/>
      <c r="AH773" s="68"/>
      <c r="AI773" s="68"/>
      <c r="AJ773" s="68"/>
      <c r="AK773" s="68"/>
      <c r="AL773" s="68"/>
      <c r="AM773" s="68"/>
      <c r="AN773" s="68"/>
      <c r="AO773" s="68"/>
      <c r="AP773" s="68"/>
      <c r="AQ773" s="68"/>
      <c r="AR773" s="68"/>
      <c r="AS773" s="68"/>
      <c r="AT773" s="68"/>
      <c r="AU773" s="68"/>
      <c r="AV773" s="68"/>
    </row>
    <row r="774" spans="1:48" ht="12.75" customHeight="1">
      <c r="A774" s="9"/>
      <c r="B774" s="9"/>
      <c r="C774" s="9"/>
      <c r="D774" s="9"/>
      <c r="E774" s="9"/>
      <c r="F774" s="9"/>
      <c r="G774" s="9"/>
      <c r="H774" s="9"/>
      <c r="I774" s="9"/>
      <c r="J774" s="8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11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68"/>
      <c r="AH774" s="68"/>
      <c r="AI774" s="68"/>
      <c r="AJ774" s="68"/>
      <c r="AK774" s="68"/>
      <c r="AL774" s="68"/>
      <c r="AM774" s="68"/>
      <c r="AN774" s="68"/>
      <c r="AO774" s="68"/>
      <c r="AP774" s="68"/>
      <c r="AQ774" s="68"/>
      <c r="AR774" s="68"/>
      <c r="AS774" s="68"/>
      <c r="AT774" s="68"/>
      <c r="AU774" s="68"/>
      <c r="AV774" s="68"/>
    </row>
    <row r="775" spans="1:48" ht="12.75" customHeight="1">
      <c r="A775" s="9"/>
      <c r="B775" s="9"/>
      <c r="C775" s="9"/>
      <c r="D775" s="9"/>
      <c r="E775" s="9"/>
      <c r="F775" s="9"/>
      <c r="G775" s="9"/>
      <c r="H775" s="9"/>
      <c r="I775" s="9"/>
      <c r="J775" s="8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11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68"/>
      <c r="AH775" s="68"/>
      <c r="AI775" s="68"/>
      <c r="AJ775" s="68"/>
      <c r="AK775" s="68"/>
      <c r="AL775" s="68"/>
      <c r="AM775" s="68"/>
      <c r="AN775" s="68"/>
      <c r="AO775" s="68"/>
      <c r="AP775" s="68"/>
      <c r="AQ775" s="68"/>
      <c r="AR775" s="68"/>
      <c r="AS775" s="68"/>
      <c r="AT775" s="68"/>
      <c r="AU775" s="68"/>
      <c r="AV775" s="68"/>
    </row>
    <row r="776" spans="1:48" ht="12.75" customHeight="1">
      <c r="A776" s="9"/>
      <c r="B776" s="9"/>
      <c r="C776" s="9"/>
      <c r="D776" s="9"/>
      <c r="E776" s="9"/>
      <c r="F776" s="9"/>
      <c r="G776" s="9"/>
      <c r="H776" s="9"/>
      <c r="I776" s="9"/>
      <c r="J776" s="8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11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68"/>
      <c r="AH776" s="68"/>
      <c r="AI776" s="68"/>
      <c r="AJ776" s="68"/>
      <c r="AK776" s="68"/>
      <c r="AL776" s="68"/>
      <c r="AM776" s="68"/>
      <c r="AN776" s="68"/>
      <c r="AO776" s="68"/>
      <c r="AP776" s="68"/>
      <c r="AQ776" s="68"/>
      <c r="AR776" s="68"/>
      <c r="AS776" s="68"/>
      <c r="AT776" s="68"/>
      <c r="AU776" s="68"/>
      <c r="AV776" s="68"/>
    </row>
    <row r="777" spans="1:48" ht="12.75" customHeight="1">
      <c r="A777" s="9"/>
      <c r="B777" s="9"/>
      <c r="C777" s="9"/>
      <c r="D777" s="9"/>
      <c r="E777" s="9"/>
      <c r="F777" s="9"/>
      <c r="G777" s="9"/>
      <c r="H777" s="9"/>
      <c r="I777" s="9"/>
      <c r="J777" s="8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11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68"/>
      <c r="AH777" s="68"/>
      <c r="AI777" s="68"/>
      <c r="AJ777" s="68"/>
      <c r="AK777" s="68"/>
      <c r="AL777" s="68"/>
      <c r="AM777" s="68"/>
      <c r="AN777" s="68"/>
      <c r="AO777" s="68"/>
      <c r="AP777" s="68"/>
      <c r="AQ777" s="68"/>
      <c r="AR777" s="68"/>
      <c r="AS777" s="68"/>
      <c r="AT777" s="68"/>
      <c r="AU777" s="68"/>
      <c r="AV777" s="68"/>
    </row>
    <row r="778" spans="1:48" ht="12.75" customHeight="1">
      <c r="A778" s="9"/>
      <c r="B778" s="9"/>
      <c r="C778" s="9"/>
      <c r="D778" s="9"/>
      <c r="E778" s="9"/>
      <c r="F778" s="9"/>
      <c r="G778" s="9"/>
      <c r="H778" s="9"/>
      <c r="I778" s="9"/>
      <c r="J778" s="8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11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68"/>
      <c r="AH778" s="68"/>
      <c r="AI778" s="68"/>
      <c r="AJ778" s="68"/>
      <c r="AK778" s="68"/>
      <c r="AL778" s="68"/>
      <c r="AM778" s="68"/>
      <c r="AN778" s="68"/>
      <c r="AO778" s="68"/>
      <c r="AP778" s="68"/>
      <c r="AQ778" s="68"/>
      <c r="AR778" s="68"/>
      <c r="AS778" s="68"/>
      <c r="AT778" s="68"/>
      <c r="AU778" s="68"/>
      <c r="AV778" s="68"/>
    </row>
    <row r="779" spans="1:48" ht="12.75" customHeight="1">
      <c r="A779" s="9"/>
      <c r="B779" s="9"/>
      <c r="C779" s="9"/>
      <c r="D779" s="9"/>
      <c r="E779" s="9"/>
      <c r="F779" s="9"/>
      <c r="G779" s="9"/>
      <c r="H779" s="9"/>
      <c r="I779" s="9"/>
      <c r="J779" s="8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11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68"/>
      <c r="AH779" s="68"/>
      <c r="AI779" s="68"/>
      <c r="AJ779" s="68"/>
      <c r="AK779" s="68"/>
      <c r="AL779" s="68"/>
      <c r="AM779" s="68"/>
      <c r="AN779" s="68"/>
      <c r="AO779" s="68"/>
      <c r="AP779" s="68"/>
      <c r="AQ779" s="68"/>
      <c r="AR779" s="68"/>
      <c r="AS779" s="68"/>
      <c r="AT779" s="68"/>
      <c r="AU779" s="68"/>
      <c r="AV779" s="68"/>
    </row>
    <row r="780" spans="1:48" ht="12.75" customHeight="1">
      <c r="A780" s="9"/>
      <c r="B780" s="9"/>
      <c r="C780" s="9"/>
      <c r="D780" s="9"/>
      <c r="E780" s="9"/>
      <c r="F780" s="9"/>
      <c r="G780" s="9"/>
      <c r="H780" s="9"/>
      <c r="I780" s="9"/>
      <c r="J780" s="8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11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68"/>
      <c r="AH780" s="68"/>
      <c r="AI780" s="68"/>
      <c r="AJ780" s="68"/>
      <c r="AK780" s="68"/>
      <c r="AL780" s="68"/>
      <c r="AM780" s="68"/>
      <c r="AN780" s="68"/>
      <c r="AO780" s="68"/>
      <c r="AP780" s="68"/>
      <c r="AQ780" s="68"/>
      <c r="AR780" s="68"/>
      <c r="AS780" s="68"/>
      <c r="AT780" s="68"/>
      <c r="AU780" s="68"/>
      <c r="AV780" s="68"/>
    </row>
    <row r="781" spans="1:48" ht="12.75" customHeight="1">
      <c r="A781" s="9"/>
      <c r="B781" s="9"/>
      <c r="C781" s="9"/>
      <c r="D781" s="9"/>
      <c r="E781" s="9"/>
      <c r="F781" s="9"/>
      <c r="G781" s="9"/>
      <c r="H781" s="9"/>
      <c r="I781" s="9"/>
      <c r="J781" s="8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11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68"/>
      <c r="AH781" s="68"/>
      <c r="AI781" s="68"/>
      <c r="AJ781" s="68"/>
      <c r="AK781" s="68"/>
      <c r="AL781" s="68"/>
      <c r="AM781" s="68"/>
      <c r="AN781" s="68"/>
      <c r="AO781" s="68"/>
      <c r="AP781" s="68"/>
      <c r="AQ781" s="68"/>
      <c r="AR781" s="68"/>
      <c r="AS781" s="68"/>
      <c r="AT781" s="68"/>
      <c r="AU781" s="68"/>
      <c r="AV781" s="68"/>
    </row>
    <row r="782" spans="1:48" ht="12.75" customHeight="1">
      <c r="A782" s="9"/>
      <c r="B782" s="9"/>
      <c r="C782" s="9"/>
      <c r="D782" s="9"/>
      <c r="E782" s="9"/>
      <c r="F782" s="9"/>
      <c r="G782" s="9"/>
      <c r="H782" s="9"/>
      <c r="I782" s="9"/>
      <c r="J782" s="8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11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68"/>
      <c r="AH782" s="68"/>
      <c r="AI782" s="68"/>
      <c r="AJ782" s="68"/>
      <c r="AK782" s="68"/>
      <c r="AL782" s="68"/>
      <c r="AM782" s="68"/>
      <c r="AN782" s="68"/>
      <c r="AO782" s="68"/>
      <c r="AP782" s="68"/>
      <c r="AQ782" s="68"/>
      <c r="AR782" s="68"/>
      <c r="AS782" s="68"/>
      <c r="AT782" s="68"/>
      <c r="AU782" s="68"/>
      <c r="AV782" s="68"/>
    </row>
    <row r="783" spans="1:48" ht="12.75" customHeight="1">
      <c r="A783" s="9"/>
      <c r="B783" s="9"/>
      <c r="C783" s="9"/>
      <c r="D783" s="9"/>
      <c r="E783" s="9"/>
      <c r="F783" s="9"/>
      <c r="G783" s="9"/>
      <c r="H783" s="9"/>
      <c r="I783" s="9"/>
      <c r="J783" s="8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11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68"/>
      <c r="AH783" s="68"/>
      <c r="AI783" s="68"/>
      <c r="AJ783" s="68"/>
      <c r="AK783" s="68"/>
      <c r="AL783" s="68"/>
      <c r="AM783" s="68"/>
      <c r="AN783" s="68"/>
      <c r="AO783" s="68"/>
      <c r="AP783" s="68"/>
      <c r="AQ783" s="68"/>
      <c r="AR783" s="68"/>
      <c r="AS783" s="68"/>
      <c r="AT783" s="68"/>
      <c r="AU783" s="68"/>
      <c r="AV783" s="68"/>
    </row>
    <row r="784" spans="1:48" ht="12.75" customHeight="1">
      <c r="A784" s="9"/>
      <c r="B784" s="9"/>
      <c r="C784" s="9"/>
      <c r="D784" s="9"/>
      <c r="E784" s="9"/>
      <c r="F784" s="9"/>
      <c r="G784" s="9"/>
      <c r="H784" s="9"/>
      <c r="I784" s="9"/>
      <c r="J784" s="8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11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68"/>
      <c r="AH784" s="68"/>
      <c r="AI784" s="68"/>
      <c r="AJ784" s="68"/>
      <c r="AK784" s="68"/>
      <c r="AL784" s="68"/>
      <c r="AM784" s="68"/>
      <c r="AN784" s="68"/>
      <c r="AO784" s="68"/>
      <c r="AP784" s="68"/>
      <c r="AQ784" s="68"/>
      <c r="AR784" s="68"/>
      <c r="AS784" s="68"/>
      <c r="AT784" s="68"/>
      <c r="AU784" s="68"/>
      <c r="AV784" s="68"/>
    </row>
    <row r="785" spans="1:48" ht="12.75" customHeight="1">
      <c r="A785" s="9"/>
      <c r="B785" s="9"/>
      <c r="C785" s="9"/>
      <c r="D785" s="9"/>
      <c r="E785" s="9"/>
      <c r="F785" s="9"/>
      <c r="G785" s="9"/>
      <c r="H785" s="9"/>
      <c r="I785" s="9"/>
      <c r="J785" s="8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11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68"/>
      <c r="AH785" s="68"/>
      <c r="AI785" s="68"/>
      <c r="AJ785" s="68"/>
      <c r="AK785" s="68"/>
      <c r="AL785" s="68"/>
      <c r="AM785" s="68"/>
      <c r="AN785" s="68"/>
      <c r="AO785" s="68"/>
      <c r="AP785" s="68"/>
      <c r="AQ785" s="68"/>
      <c r="AR785" s="68"/>
      <c r="AS785" s="68"/>
      <c r="AT785" s="68"/>
      <c r="AU785" s="68"/>
      <c r="AV785" s="68"/>
    </row>
    <row r="786" spans="1:48" ht="12.75" customHeight="1">
      <c r="A786" s="9"/>
      <c r="B786" s="9"/>
      <c r="C786" s="9"/>
      <c r="D786" s="9"/>
      <c r="E786" s="9"/>
      <c r="F786" s="9"/>
      <c r="G786" s="9"/>
      <c r="H786" s="9"/>
      <c r="I786" s="9"/>
      <c r="J786" s="8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11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68"/>
      <c r="AH786" s="68"/>
      <c r="AI786" s="68"/>
      <c r="AJ786" s="68"/>
      <c r="AK786" s="68"/>
      <c r="AL786" s="68"/>
      <c r="AM786" s="68"/>
      <c r="AN786" s="68"/>
      <c r="AO786" s="68"/>
      <c r="AP786" s="68"/>
      <c r="AQ786" s="68"/>
      <c r="AR786" s="68"/>
      <c r="AS786" s="68"/>
      <c r="AT786" s="68"/>
      <c r="AU786" s="68"/>
      <c r="AV786" s="68"/>
    </row>
    <row r="787" spans="1:48" ht="12.75" customHeight="1">
      <c r="A787" s="9"/>
      <c r="B787" s="9"/>
      <c r="C787" s="9"/>
      <c r="D787" s="9"/>
      <c r="E787" s="9"/>
      <c r="F787" s="9"/>
      <c r="G787" s="9"/>
      <c r="H787" s="9"/>
      <c r="I787" s="9"/>
      <c r="J787" s="8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11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68"/>
      <c r="AH787" s="68"/>
      <c r="AI787" s="68"/>
      <c r="AJ787" s="68"/>
      <c r="AK787" s="68"/>
      <c r="AL787" s="68"/>
      <c r="AM787" s="68"/>
      <c r="AN787" s="68"/>
      <c r="AO787" s="68"/>
      <c r="AP787" s="68"/>
      <c r="AQ787" s="68"/>
      <c r="AR787" s="68"/>
      <c r="AS787" s="68"/>
      <c r="AT787" s="68"/>
      <c r="AU787" s="68"/>
      <c r="AV787" s="68"/>
    </row>
    <row r="788" spans="1:48" ht="12.75" customHeight="1">
      <c r="A788" s="9"/>
      <c r="B788" s="9"/>
      <c r="C788" s="9"/>
      <c r="D788" s="9"/>
      <c r="E788" s="9"/>
      <c r="F788" s="9"/>
      <c r="G788" s="9"/>
      <c r="H788" s="9"/>
      <c r="I788" s="9"/>
      <c r="J788" s="8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11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68"/>
      <c r="AH788" s="68"/>
      <c r="AI788" s="68"/>
      <c r="AJ788" s="68"/>
      <c r="AK788" s="68"/>
      <c r="AL788" s="68"/>
      <c r="AM788" s="68"/>
      <c r="AN788" s="68"/>
      <c r="AO788" s="68"/>
      <c r="AP788" s="68"/>
      <c r="AQ788" s="68"/>
      <c r="AR788" s="68"/>
      <c r="AS788" s="68"/>
      <c r="AT788" s="68"/>
      <c r="AU788" s="68"/>
      <c r="AV788" s="68"/>
    </row>
    <row r="789" spans="1:48" ht="12.75" customHeight="1">
      <c r="A789" s="9"/>
      <c r="B789" s="9"/>
      <c r="C789" s="9"/>
      <c r="D789" s="9"/>
      <c r="E789" s="9"/>
      <c r="F789" s="9"/>
      <c r="G789" s="9"/>
      <c r="H789" s="9"/>
      <c r="I789" s="9"/>
      <c r="J789" s="8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11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68"/>
      <c r="AH789" s="68"/>
      <c r="AI789" s="68"/>
      <c r="AJ789" s="68"/>
      <c r="AK789" s="68"/>
      <c r="AL789" s="68"/>
      <c r="AM789" s="68"/>
      <c r="AN789" s="68"/>
      <c r="AO789" s="68"/>
      <c r="AP789" s="68"/>
      <c r="AQ789" s="68"/>
      <c r="AR789" s="68"/>
      <c r="AS789" s="68"/>
      <c r="AT789" s="68"/>
      <c r="AU789" s="68"/>
      <c r="AV789" s="68"/>
    </row>
    <row r="790" spans="1:48" ht="12.75" customHeight="1">
      <c r="A790" s="9"/>
      <c r="B790" s="9"/>
      <c r="C790" s="9"/>
      <c r="D790" s="9"/>
      <c r="E790" s="9"/>
      <c r="F790" s="9"/>
      <c r="G790" s="9"/>
      <c r="H790" s="9"/>
      <c r="I790" s="9"/>
      <c r="J790" s="8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11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68"/>
      <c r="AH790" s="68"/>
      <c r="AI790" s="68"/>
      <c r="AJ790" s="68"/>
      <c r="AK790" s="68"/>
      <c r="AL790" s="68"/>
      <c r="AM790" s="68"/>
      <c r="AN790" s="68"/>
      <c r="AO790" s="68"/>
      <c r="AP790" s="68"/>
      <c r="AQ790" s="68"/>
      <c r="AR790" s="68"/>
      <c r="AS790" s="68"/>
      <c r="AT790" s="68"/>
      <c r="AU790" s="68"/>
      <c r="AV790" s="68"/>
    </row>
    <row r="791" spans="1:48" ht="12.75" customHeight="1">
      <c r="A791" s="9"/>
      <c r="B791" s="9"/>
      <c r="C791" s="9"/>
      <c r="D791" s="9"/>
      <c r="E791" s="9"/>
      <c r="F791" s="9"/>
      <c r="G791" s="9"/>
      <c r="H791" s="9"/>
      <c r="I791" s="9"/>
      <c r="J791" s="8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11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68"/>
      <c r="AH791" s="68"/>
      <c r="AI791" s="68"/>
      <c r="AJ791" s="68"/>
      <c r="AK791" s="68"/>
      <c r="AL791" s="68"/>
      <c r="AM791" s="68"/>
      <c r="AN791" s="68"/>
      <c r="AO791" s="68"/>
      <c r="AP791" s="68"/>
      <c r="AQ791" s="68"/>
      <c r="AR791" s="68"/>
      <c r="AS791" s="68"/>
      <c r="AT791" s="68"/>
      <c r="AU791" s="68"/>
      <c r="AV791" s="68"/>
    </row>
    <row r="792" spans="1:48" ht="12.75" customHeight="1">
      <c r="A792" s="9"/>
      <c r="B792" s="9"/>
      <c r="C792" s="9"/>
      <c r="D792" s="9"/>
      <c r="E792" s="9"/>
      <c r="F792" s="9"/>
      <c r="G792" s="9"/>
      <c r="H792" s="9"/>
      <c r="I792" s="9"/>
      <c r="J792" s="8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11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68"/>
      <c r="AH792" s="68"/>
      <c r="AI792" s="68"/>
      <c r="AJ792" s="68"/>
      <c r="AK792" s="68"/>
      <c r="AL792" s="68"/>
      <c r="AM792" s="68"/>
      <c r="AN792" s="68"/>
      <c r="AO792" s="68"/>
      <c r="AP792" s="68"/>
      <c r="AQ792" s="68"/>
      <c r="AR792" s="68"/>
      <c r="AS792" s="68"/>
      <c r="AT792" s="68"/>
      <c r="AU792" s="68"/>
      <c r="AV792" s="68"/>
    </row>
    <row r="793" spans="1:48" ht="12.75" customHeight="1">
      <c r="A793" s="9"/>
      <c r="B793" s="9"/>
      <c r="C793" s="9"/>
      <c r="D793" s="9"/>
      <c r="E793" s="9"/>
      <c r="F793" s="9"/>
      <c r="G793" s="9"/>
      <c r="H793" s="9"/>
      <c r="I793" s="9"/>
      <c r="J793" s="8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11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68"/>
      <c r="AH793" s="68"/>
      <c r="AI793" s="68"/>
      <c r="AJ793" s="68"/>
      <c r="AK793" s="68"/>
      <c r="AL793" s="68"/>
      <c r="AM793" s="68"/>
      <c r="AN793" s="68"/>
      <c r="AO793" s="68"/>
      <c r="AP793" s="68"/>
      <c r="AQ793" s="68"/>
      <c r="AR793" s="68"/>
      <c r="AS793" s="68"/>
      <c r="AT793" s="68"/>
      <c r="AU793" s="68"/>
      <c r="AV793" s="68"/>
    </row>
    <row r="794" spans="1:48" ht="12.75" customHeight="1">
      <c r="A794" s="9"/>
      <c r="B794" s="9"/>
      <c r="C794" s="9"/>
      <c r="D794" s="9"/>
      <c r="E794" s="9"/>
      <c r="F794" s="9"/>
      <c r="G794" s="9"/>
      <c r="H794" s="9"/>
      <c r="I794" s="9"/>
      <c r="J794" s="8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11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68"/>
      <c r="AH794" s="68"/>
      <c r="AI794" s="68"/>
      <c r="AJ794" s="68"/>
      <c r="AK794" s="68"/>
      <c r="AL794" s="68"/>
      <c r="AM794" s="68"/>
      <c r="AN794" s="68"/>
      <c r="AO794" s="68"/>
      <c r="AP794" s="68"/>
      <c r="AQ794" s="68"/>
      <c r="AR794" s="68"/>
      <c r="AS794" s="68"/>
      <c r="AT794" s="68"/>
      <c r="AU794" s="68"/>
      <c r="AV794" s="68"/>
    </row>
    <row r="795" spans="1:48" ht="12.75" customHeight="1">
      <c r="A795" s="9"/>
      <c r="B795" s="9"/>
      <c r="C795" s="9"/>
      <c r="D795" s="9"/>
      <c r="E795" s="9"/>
      <c r="F795" s="9"/>
      <c r="G795" s="9"/>
      <c r="H795" s="9"/>
      <c r="I795" s="9"/>
      <c r="J795" s="8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11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68"/>
      <c r="AH795" s="68"/>
      <c r="AI795" s="68"/>
      <c r="AJ795" s="68"/>
      <c r="AK795" s="68"/>
      <c r="AL795" s="68"/>
      <c r="AM795" s="68"/>
      <c r="AN795" s="68"/>
      <c r="AO795" s="68"/>
      <c r="AP795" s="68"/>
      <c r="AQ795" s="68"/>
      <c r="AR795" s="68"/>
      <c r="AS795" s="68"/>
      <c r="AT795" s="68"/>
      <c r="AU795" s="68"/>
      <c r="AV795" s="68"/>
    </row>
    <row r="796" spans="1:48" ht="12.75" customHeight="1">
      <c r="A796" s="9"/>
      <c r="B796" s="9"/>
      <c r="C796" s="9"/>
      <c r="D796" s="9"/>
      <c r="E796" s="9"/>
      <c r="F796" s="9"/>
      <c r="G796" s="9"/>
      <c r="H796" s="9"/>
      <c r="I796" s="9"/>
      <c r="J796" s="8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11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68"/>
      <c r="AH796" s="68"/>
      <c r="AI796" s="68"/>
      <c r="AJ796" s="68"/>
      <c r="AK796" s="68"/>
      <c r="AL796" s="68"/>
      <c r="AM796" s="68"/>
      <c r="AN796" s="68"/>
      <c r="AO796" s="68"/>
      <c r="AP796" s="68"/>
      <c r="AQ796" s="68"/>
      <c r="AR796" s="68"/>
      <c r="AS796" s="68"/>
      <c r="AT796" s="68"/>
      <c r="AU796" s="68"/>
      <c r="AV796" s="68"/>
    </row>
    <row r="797" spans="1:48" ht="12.75" customHeight="1">
      <c r="A797" s="9"/>
      <c r="B797" s="9"/>
      <c r="C797" s="9"/>
      <c r="D797" s="9"/>
      <c r="E797" s="9"/>
      <c r="F797" s="9"/>
      <c r="G797" s="9"/>
      <c r="H797" s="9"/>
      <c r="I797" s="9"/>
      <c r="J797" s="8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11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68"/>
      <c r="AH797" s="68"/>
      <c r="AI797" s="68"/>
      <c r="AJ797" s="68"/>
      <c r="AK797" s="68"/>
      <c r="AL797" s="68"/>
      <c r="AM797" s="68"/>
      <c r="AN797" s="68"/>
      <c r="AO797" s="68"/>
      <c r="AP797" s="68"/>
      <c r="AQ797" s="68"/>
      <c r="AR797" s="68"/>
      <c r="AS797" s="68"/>
      <c r="AT797" s="68"/>
      <c r="AU797" s="68"/>
      <c r="AV797" s="68"/>
    </row>
    <row r="798" spans="1:48" ht="12.75" customHeight="1">
      <c r="A798" s="9"/>
      <c r="B798" s="9"/>
      <c r="C798" s="9"/>
      <c r="D798" s="9"/>
      <c r="E798" s="9"/>
      <c r="F798" s="9"/>
      <c r="G798" s="9"/>
      <c r="H798" s="9"/>
      <c r="I798" s="9"/>
      <c r="J798" s="8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11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68"/>
      <c r="AH798" s="68"/>
      <c r="AI798" s="68"/>
      <c r="AJ798" s="68"/>
      <c r="AK798" s="68"/>
      <c r="AL798" s="68"/>
      <c r="AM798" s="68"/>
      <c r="AN798" s="68"/>
      <c r="AO798" s="68"/>
      <c r="AP798" s="68"/>
      <c r="AQ798" s="68"/>
      <c r="AR798" s="68"/>
      <c r="AS798" s="68"/>
      <c r="AT798" s="68"/>
      <c r="AU798" s="68"/>
      <c r="AV798" s="68"/>
    </row>
    <row r="799" spans="1:48" ht="12.75" customHeight="1">
      <c r="A799" s="9"/>
      <c r="B799" s="9"/>
      <c r="C799" s="9"/>
      <c r="D799" s="9"/>
      <c r="E799" s="9"/>
      <c r="F799" s="9"/>
      <c r="G799" s="9"/>
      <c r="H799" s="9"/>
      <c r="I799" s="9"/>
      <c r="J799" s="8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11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68"/>
      <c r="AH799" s="68"/>
      <c r="AI799" s="68"/>
      <c r="AJ799" s="68"/>
      <c r="AK799" s="68"/>
      <c r="AL799" s="68"/>
      <c r="AM799" s="68"/>
      <c r="AN799" s="68"/>
      <c r="AO799" s="68"/>
      <c r="AP799" s="68"/>
      <c r="AQ799" s="68"/>
      <c r="AR799" s="68"/>
      <c r="AS799" s="68"/>
      <c r="AT799" s="68"/>
      <c r="AU799" s="68"/>
      <c r="AV799" s="68"/>
    </row>
    <row r="800" spans="1:48" ht="12.75" customHeight="1">
      <c r="A800" s="9"/>
      <c r="B800" s="9"/>
      <c r="C800" s="9"/>
      <c r="D800" s="9"/>
      <c r="E800" s="9"/>
      <c r="F800" s="9"/>
      <c r="G800" s="9"/>
      <c r="H800" s="9"/>
      <c r="I800" s="9"/>
      <c r="J800" s="8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11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68"/>
      <c r="AH800" s="68"/>
      <c r="AI800" s="68"/>
      <c r="AJ800" s="68"/>
      <c r="AK800" s="68"/>
      <c r="AL800" s="68"/>
      <c r="AM800" s="68"/>
      <c r="AN800" s="68"/>
      <c r="AO800" s="68"/>
      <c r="AP800" s="68"/>
      <c r="AQ800" s="68"/>
      <c r="AR800" s="68"/>
      <c r="AS800" s="68"/>
      <c r="AT800" s="68"/>
      <c r="AU800" s="68"/>
      <c r="AV800" s="68"/>
    </row>
    <row r="801" spans="1:48" ht="12.75" customHeight="1">
      <c r="A801" s="9"/>
      <c r="B801" s="9"/>
      <c r="C801" s="9"/>
      <c r="D801" s="9"/>
      <c r="E801" s="9"/>
      <c r="F801" s="9"/>
      <c r="G801" s="9"/>
      <c r="H801" s="9"/>
      <c r="I801" s="9"/>
      <c r="J801" s="8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11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68"/>
      <c r="AH801" s="68"/>
      <c r="AI801" s="68"/>
      <c r="AJ801" s="68"/>
      <c r="AK801" s="68"/>
      <c r="AL801" s="68"/>
      <c r="AM801" s="68"/>
      <c r="AN801" s="68"/>
      <c r="AO801" s="68"/>
      <c r="AP801" s="68"/>
      <c r="AQ801" s="68"/>
      <c r="AR801" s="68"/>
      <c r="AS801" s="68"/>
      <c r="AT801" s="68"/>
      <c r="AU801" s="68"/>
      <c r="AV801" s="68"/>
    </row>
    <row r="802" spans="1:48" ht="12.75" customHeight="1">
      <c r="A802" s="9"/>
      <c r="B802" s="9"/>
      <c r="C802" s="9"/>
      <c r="D802" s="9"/>
      <c r="E802" s="9"/>
      <c r="F802" s="9"/>
      <c r="G802" s="9"/>
      <c r="H802" s="9"/>
      <c r="I802" s="9"/>
      <c r="J802" s="8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11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68"/>
      <c r="AH802" s="68"/>
      <c r="AI802" s="68"/>
      <c r="AJ802" s="68"/>
      <c r="AK802" s="68"/>
      <c r="AL802" s="68"/>
      <c r="AM802" s="68"/>
      <c r="AN802" s="68"/>
      <c r="AO802" s="68"/>
      <c r="AP802" s="68"/>
      <c r="AQ802" s="68"/>
      <c r="AR802" s="68"/>
      <c r="AS802" s="68"/>
      <c r="AT802" s="68"/>
      <c r="AU802" s="68"/>
      <c r="AV802" s="68"/>
    </row>
    <row r="803" spans="1:48" ht="12.75" customHeight="1">
      <c r="A803" s="9"/>
      <c r="B803" s="9"/>
      <c r="C803" s="9"/>
      <c r="D803" s="9"/>
      <c r="E803" s="9"/>
      <c r="F803" s="9"/>
      <c r="G803" s="9"/>
      <c r="H803" s="9"/>
      <c r="I803" s="9"/>
      <c r="J803" s="8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11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68"/>
      <c r="AH803" s="68"/>
      <c r="AI803" s="68"/>
      <c r="AJ803" s="68"/>
      <c r="AK803" s="68"/>
      <c r="AL803" s="68"/>
      <c r="AM803" s="68"/>
      <c r="AN803" s="68"/>
      <c r="AO803" s="68"/>
      <c r="AP803" s="68"/>
      <c r="AQ803" s="68"/>
      <c r="AR803" s="68"/>
      <c r="AS803" s="68"/>
      <c r="AT803" s="68"/>
      <c r="AU803" s="68"/>
      <c r="AV803" s="68"/>
    </row>
    <row r="804" spans="1:48" ht="12.75" customHeight="1">
      <c r="A804" s="9"/>
      <c r="B804" s="9"/>
      <c r="C804" s="9"/>
      <c r="D804" s="9"/>
      <c r="E804" s="9"/>
      <c r="F804" s="9"/>
      <c r="G804" s="9"/>
      <c r="H804" s="9"/>
      <c r="I804" s="9"/>
      <c r="J804" s="8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11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68"/>
      <c r="AH804" s="68"/>
      <c r="AI804" s="68"/>
      <c r="AJ804" s="68"/>
      <c r="AK804" s="68"/>
      <c r="AL804" s="68"/>
      <c r="AM804" s="68"/>
      <c r="AN804" s="68"/>
      <c r="AO804" s="68"/>
      <c r="AP804" s="68"/>
      <c r="AQ804" s="68"/>
      <c r="AR804" s="68"/>
      <c r="AS804" s="68"/>
      <c r="AT804" s="68"/>
      <c r="AU804" s="68"/>
      <c r="AV804" s="68"/>
    </row>
    <row r="805" spans="1:48" ht="12.75" customHeight="1">
      <c r="A805" s="9"/>
      <c r="B805" s="9"/>
      <c r="C805" s="9"/>
      <c r="D805" s="9"/>
      <c r="E805" s="9"/>
      <c r="F805" s="9"/>
      <c r="G805" s="9"/>
      <c r="H805" s="9"/>
      <c r="I805" s="9"/>
      <c r="J805" s="8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11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68"/>
      <c r="AH805" s="68"/>
      <c r="AI805" s="68"/>
      <c r="AJ805" s="68"/>
      <c r="AK805" s="68"/>
      <c r="AL805" s="68"/>
      <c r="AM805" s="68"/>
      <c r="AN805" s="68"/>
      <c r="AO805" s="68"/>
      <c r="AP805" s="68"/>
      <c r="AQ805" s="68"/>
      <c r="AR805" s="68"/>
      <c r="AS805" s="68"/>
      <c r="AT805" s="68"/>
      <c r="AU805" s="68"/>
      <c r="AV805" s="68"/>
    </row>
    <row r="806" spans="1:48" ht="12.75" customHeight="1">
      <c r="A806" s="9"/>
      <c r="B806" s="9"/>
      <c r="C806" s="9"/>
      <c r="D806" s="9"/>
      <c r="E806" s="9"/>
      <c r="F806" s="9"/>
      <c r="G806" s="9"/>
      <c r="H806" s="9"/>
      <c r="I806" s="9"/>
      <c r="J806" s="8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11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68"/>
      <c r="AH806" s="68"/>
      <c r="AI806" s="68"/>
      <c r="AJ806" s="68"/>
      <c r="AK806" s="68"/>
      <c r="AL806" s="68"/>
      <c r="AM806" s="68"/>
      <c r="AN806" s="68"/>
      <c r="AO806" s="68"/>
      <c r="AP806" s="68"/>
      <c r="AQ806" s="68"/>
      <c r="AR806" s="68"/>
      <c r="AS806" s="68"/>
      <c r="AT806" s="68"/>
      <c r="AU806" s="68"/>
      <c r="AV806" s="68"/>
    </row>
    <row r="807" spans="1:48" ht="12.75" customHeight="1">
      <c r="A807" s="9"/>
      <c r="B807" s="9"/>
      <c r="C807" s="9"/>
      <c r="D807" s="9"/>
      <c r="E807" s="9"/>
      <c r="F807" s="9"/>
      <c r="G807" s="9"/>
      <c r="H807" s="9"/>
      <c r="I807" s="9"/>
      <c r="J807" s="8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11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68"/>
      <c r="AH807" s="68"/>
      <c r="AI807" s="68"/>
      <c r="AJ807" s="68"/>
      <c r="AK807" s="68"/>
      <c r="AL807" s="68"/>
      <c r="AM807" s="68"/>
      <c r="AN807" s="68"/>
      <c r="AO807" s="68"/>
      <c r="AP807" s="68"/>
      <c r="AQ807" s="68"/>
      <c r="AR807" s="68"/>
      <c r="AS807" s="68"/>
      <c r="AT807" s="68"/>
      <c r="AU807" s="68"/>
      <c r="AV807" s="68"/>
    </row>
    <row r="808" spans="1:48" ht="12.75" customHeight="1">
      <c r="A808" s="9"/>
      <c r="B808" s="9"/>
      <c r="C808" s="9"/>
      <c r="D808" s="9"/>
      <c r="E808" s="9"/>
      <c r="F808" s="9"/>
      <c r="G808" s="9"/>
      <c r="H808" s="9"/>
      <c r="I808" s="9"/>
      <c r="J808" s="8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11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68"/>
      <c r="AH808" s="68"/>
      <c r="AI808" s="68"/>
      <c r="AJ808" s="68"/>
      <c r="AK808" s="68"/>
      <c r="AL808" s="68"/>
      <c r="AM808" s="68"/>
      <c r="AN808" s="68"/>
      <c r="AO808" s="68"/>
      <c r="AP808" s="68"/>
      <c r="AQ808" s="68"/>
      <c r="AR808" s="68"/>
      <c r="AS808" s="68"/>
      <c r="AT808" s="68"/>
      <c r="AU808" s="68"/>
      <c r="AV808" s="68"/>
    </row>
    <row r="809" spans="1:48" ht="12.75" customHeight="1">
      <c r="A809" s="9"/>
      <c r="B809" s="9"/>
      <c r="C809" s="9"/>
      <c r="D809" s="9"/>
      <c r="E809" s="9"/>
      <c r="F809" s="9"/>
      <c r="G809" s="9"/>
      <c r="H809" s="9"/>
      <c r="I809" s="9"/>
      <c r="J809" s="8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11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68"/>
      <c r="AH809" s="68"/>
      <c r="AI809" s="68"/>
      <c r="AJ809" s="68"/>
      <c r="AK809" s="68"/>
      <c r="AL809" s="68"/>
      <c r="AM809" s="68"/>
      <c r="AN809" s="68"/>
      <c r="AO809" s="68"/>
      <c r="AP809" s="68"/>
      <c r="AQ809" s="68"/>
      <c r="AR809" s="68"/>
      <c r="AS809" s="68"/>
      <c r="AT809" s="68"/>
      <c r="AU809" s="68"/>
      <c r="AV809" s="68"/>
    </row>
    <row r="810" spans="1:48" ht="12.75" customHeight="1">
      <c r="A810" s="9"/>
      <c r="B810" s="9"/>
      <c r="C810" s="9"/>
      <c r="D810" s="9"/>
      <c r="E810" s="9"/>
      <c r="F810" s="9"/>
      <c r="G810" s="9"/>
      <c r="H810" s="9"/>
      <c r="I810" s="9"/>
      <c r="J810" s="8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11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68"/>
      <c r="AH810" s="68"/>
      <c r="AI810" s="68"/>
      <c r="AJ810" s="68"/>
      <c r="AK810" s="68"/>
      <c r="AL810" s="68"/>
      <c r="AM810" s="68"/>
      <c r="AN810" s="68"/>
      <c r="AO810" s="68"/>
      <c r="AP810" s="68"/>
      <c r="AQ810" s="68"/>
      <c r="AR810" s="68"/>
      <c r="AS810" s="68"/>
      <c r="AT810" s="68"/>
      <c r="AU810" s="68"/>
      <c r="AV810" s="68"/>
    </row>
    <row r="811" spans="1:48" ht="12.75" customHeight="1">
      <c r="A811" s="9"/>
      <c r="B811" s="9"/>
      <c r="C811" s="9"/>
      <c r="D811" s="9"/>
      <c r="E811" s="9"/>
      <c r="F811" s="9"/>
      <c r="G811" s="9"/>
      <c r="H811" s="9"/>
      <c r="I811" s="9"/>
      <c r="J811" s="8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11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68"/>
      <c r="AH811" s="68"/>
      <c r="AI811" s="68"/>
      <c r="AJ811" s="68"/>
      <c r="AK811" s="68"/>
      <c r="AL811" s="68"/>
      <c r="AM811" s="68"/>
      <c r="AN811" s="68"/>
      <c r="AO811" s="68"/>
      <c r="AP811" s="68"/>
      <c r="AQ811" s="68"/>
      <c r="AR811" s="68"/>
      <c r="AS811" s="68"/>
      <c r="AT811" s="68"/>
      <c r="AU811" s="68"/>
      <c r="AV811" s="68"/>
    </row>
    <row r="812" spans="1:48" ht="12.75" customHeight="1">
      <c r="A812" s="9"/>
      <c r="B812" s="9"/>
      <c r="C812" s="9"/>
      <c r="D812" s="9"/>
      <c r="E812" s="9"/>
      <c r="F812" s="9"/>
      <c r="G812" s="9"/>
      <c r="H812" s="9"/>
      <c r="I812" s="9"/>
      <c r="J812" s="8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11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68"/>
      <c r="AH812" s="68"/>
      <c r="AI812" s="68"/>
      <c r="AJ812" s="68"/>
      <c r="AK812" s="68"/>
      <c r="AL812" s="68"/>
      <c r="AM812" s="68"/>
      <c r="AN812" s="68"/>
      <c r="AO812" s="68"/>
      <c r="AP812" s="68"/>
      <c r="AQ812" s="68"/>
      <c r="AR812" s="68"/>
      <c r="AS812" s="68"/>
      <c r="AT812" s="68"/>
      <c r="AU812" s="68"/>
      <c r="AV812" s="68"/>
    </row>
    <row r="813" spans="1:48" ht="12.75" customHeight="1">
      <c r="A813" s="9"/>
      <c r="B813" s="9"/>
      <c r="C813" s="9"/>
      <c r="D813" s="9"/>
      <c r="E813" s="9"/>
      <c r="F813" s="9"/>
      <c r="G813" s="9"/>
      <c r="H813" s="9"/>
      <c r="I813" s="9"/>
      <c r="J813" s="8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11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68"/>
      <c r="AH813" s="68"/>
      <c r="AI813" s="68"/>
      <c r="AJ813" s="68"/>
      <c r="AK813" s="68"/>
      <c r="AL813" s="68"/>
      <c r="AM813" s="68"/>
      <c r="AN813" s="68"/>
      <c r="AO813" s="68"/>
      <c r="AP813" s="68"/>
      <c r="AQ813" s="68"/>
      <c r="AR813" s="68"/>
      <c r="AS813" s="68"/>
      <c r="AT813" s="68"/>
      <c r="AU813" s="68"/>
      <c r="AV813" s="68"/>
    </row>
    <row r="814" spans="1:48" ht="12.75" customHeight="1">
      <c r="A814" s="9"/>
      <c r="B814" s="9"/>
      <c r="C814" s="9"/>
      <c r="D814" s="9"/>
      <c r="E814" s="9"/>
      <c r="F814" s="9"/>
      <c r="G814" s="9"/>
      <c r="H814" s="9"/>
      <c r="I814" s="9"/>
      <c r="J814" s="8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11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68"/>
      <c r="AH814" s="68"/>
      <c r="AI814" s="68"/>
      <c r="AJ814" s="68"/>
      <c r="AK814" s="68"/>
      <c r="AL814" s="68"/>
      <c r="AM814" s="68"/>
      <c r="AN814" s="68"/>
      <c r="AO814" s="68"/>
      <c r="AP814" s="68"/>
      <c r="AQ814" s="68"/>
      <c r="AR814" s="68"/>
      <c r="AS814" s="68"/>
      <c r="AT814" s="68"/>
      <c r="AU814" s="68"/>
      <c r="AV814" s="68"/>
    </row>
    <row r="815" spans="1:48" ht="12.75" customHeight="1">
      <c r="A815" s="9"/>
      <c r="B815" s="9"/>
      <c r="C815" s="9"/>
      <c r="D815" s="9"/>
      <c r="E815" s="9"/>
      <c r="F815" s="9"/>
      <c r="G815" s="9"/>
      <c r="H815" s="9"/>
      <c r="I815" s="9"/>
      <c r="J815" s="8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11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68"/>
      <c r="AH815" s="68"/>
      <c r="AI815" s="68"/>
      <c r="AJ815" s="68"/>
      <c r="AK815" s="68"/>
      <c r="AL815" s="68"/>
      <c r="AM815" s="68"/>
      <c r="AN815" s="68"/>
      <c r="AO815" s="68"/>
      <c r="AP815" s="68"/>
      <c r="AQ815" s="68"/>
      <c r="AR815" s="68"/>
      <c r="AS815" s="68"/>
      <c r="AT815" s="68"/>
      <c r="AU815" s="68"/>
      <c r="AV815" s="68"/>
    </row>
    <row r="816" spans="1:48" ht="12.75" customHeight="1">
      <c r="A816" s="9"/>
      <c r="B816" s="9"/>
      <c r="C816" s="9"/>
      <c r="D816" s="9"/>
      <c r="E816" s="9"/>
      <c r="F816" s="9"/>
      <c r="G816" s="9"/>
      <c r="H816" s="9"/>
      <c r="I816" s="9"/>
      <c r="J816" s="8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11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68"/>
      <c r="AH816" s="68"/>
      <c r="AI816" s="68"/>
      <c r="AJ816" s="68"/>
      <c r="AK816" s="68"/>
      <c r="AL816" s="68"/>
      <c r="AM816" s="68"/>
      <c r="AN816" s="68"/>
      <c r="AO816" s="68"/>
      <c r="AP816" s="68"/>
      <c r="AQ816" s="68"/>
      <c r="AR816" s="68"/>
      <c r="AS816" s="68"/>
      <c r="AT816" s="68"/>
      <c r="AU816" s="68"/>
      <c r="AV816" s="68"/>
    </row>
    <row r="817" spans="1:48" ht="12.75" customHeight="1">
      <c r="A817" s="9"/>
      <c r="B817" s="9"/>
      <c r="C817" s="9"/>
      <c r="D817" s="9"/>
      <c r="E817" s="9"/>
      <c r="F817" s="9"/>
      <c r="G817" s="9"/>
      <c r="H817" s="9"/>
      <c r="I817" s="9"/>
      <c r="J817" s="8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11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68"/>
      <c r="AH817" s="68"/>
      <c r="AI817" s="68"/>
      <c r="AJ817" s="68"/>
      <c r="AK817" s="68"/>
      <c r="AL817" s="68"/>
      <c r="AM817" s="68"/>
      <c r="AN817" s="68"/>
      <c r="AO817" s="68"/>
      <c r="AP817" s="68"/>
      <c r="AQ817" s="68"/>
      <c r="AR817" s="68"/>
      <c r="AS817" s="68"/>
      <c r="AT817" s="68"/>
      <c r="AU817" s="68"/>
      <c r="AV817" s="68"/>
    </row>
    <row r="818" spans="1:48" ht="12.75" customHeight="1">
      <c r="A818" s="9"/>
      <c r="B818" s="9"/>
      <c r="C818" s="9"/>
      <c r="D818" s="9"/>
      <c r="E818" s="9"/>
      <c r="F818" s="9"/>
      <c r="G818" s="9"/>
      <c r="H818" s="9"/>
      <c r="I818" s="9"/>
      <c r="J818" s="8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11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68"/>
      <c r="AH818" s="68"/>
      <c r="AI818" s="68"/>
      <c r="AJ818" s="68"/>
      <c r="AK818" s="68"/>
      <c r="AL818" s="68"/>
      <c r="AM818" s="68"/>
      <c r="AN818" s="68"/>
      <c r="AO818" s="68"/>
      <c r="AP818" s="68"/>
      <c r="AQ818" s="68"/>
      <c r="AR818" s="68"/>
      <c r="AS818" s="68"/>
      <c r="AT818" s="68"/>
      <c r="AU818" s="68"/>
      <c r="AV818" s="68"/>
    </row>
    <row r="819" spans="1:48" ht="12.75" customHeight="1">
      <c r="A819" s="9"/>
      <c r="B819" s="9"/>
      <c r="C819" s="9"/>
      <c r="D819" s="9"/>
      <c r="E819" s="9"/>
      <c r="F819" s="9"/>
      <c r="G819" s="9"/>
      <c r="H819" s="9"/>
      <c r="I819" s="9"/>
      <c r="J819" s="8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11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68"/>
      <c r="AH819" s="68"/>
      <c r="AI819" s="68"/>
      <c r="AJ819" s="68"/>
      <c r="AK819" s="68"/>
      <c r="AL819" s="68"/>
      <c r="AM819" s="68"/>
      <c r="AN819" s="68"/>
      <c r="AO819" s="68"/>
      <c r="AP819" s="68"/>
      <c r="AQ819" s="68"/>
      <c r="AR819" s="68"/>
      <c r="AS819" s="68"/>
      <c r="AT819" s="68"/>
      <c r="AU819" s="68"/>
      <c r="AV819" s="68"/>
    </row>
    <row r="820" spans="1:48" ht="12.75" customHeight="1">
      <c r="A820" s="9"/>
      <c r="B820" s="9"/>
      <c r="C820" s="9"/>
      <c r="D820" s="9"/>
      <c r="E820" s="9"/>
      <c r="F820" s="9"/>
      <c r="G820" s="9"/>
      <c r="H820" s="9"/>
      <c r="I820" s="9"/>
      <c r="J820" s="8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11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68"/>
      <c r="AH820" s="68"/>
      <c r="AI820" s="68"/>
      <c r="AJ820" s="68"/>
      <c r="AK820" s="68"/>
      <c r="AL820" s="68"/>
      <c r="AM820" s="68"/>
      <c r="AN820" s="68"/>
      <c r="AO820" s="68"/>
      <c r="AP820" s="68"/>
      <c r="AQ820" s="68"/>
      <c r="AR820" s="68"/>
      <c r="AS820" s="68"/>
      <c r="AT820" s="68"/>
      <c r="AU820" s="68"/>
      <c r="AV820" s="68"/>
    </row>
    <row r="821" spans="1:48" ht="12.75" customHeight="1">
      <c r="A821" s="9"/>
      <c r="B821" s="9"/>
      <c r="C821" s="9"/>
      <c r="D821" s="9"/>
      <c r="E821" s="9"/>
      <c r="F821" s="9"/>
      <c r="G821" s="9"/>
      <c r="H821" s="9"/>
      <c r="I821" s="9"/>
      <c r="J821" s="8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11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68"/>
      <c r="AH821" s="68"/>
      <c r="AI821" s="68"/>
      <c r="AJ821" s="68"/>
      <c r="AK821" s="68"/>
      <c r="AL821" s="68"/>
      <c r="AM821" s="68"/>
      <c r="AN821" s="68"/>
      <c r="AO821" s="68"/>
      <c r="AP821" s="68"/>
      <c r="AQ821" s="68"/>
      <c r="AR821" s="68"/>
      <c r="AS821" s="68"/>
      <c r="AT821" s="68"/>
      <c r="AU821" s="68"/>
      <c r="AV821" s="68"/>
    </row>
    <row r="822" spans="1:48" ht="12.75" customHeight="1">
      <c r="A822" s="9"/>
      <c r="B822" s="9"/>
      <c r="C822" s="9"/>
      <c r="D822" s="9"/>
      <c r="E822" s="9"/>
      <c r="F822" s="9"/>
      <c r="G822" s="9"/>
      <c r="H822" s="9"/>
      <c r="I822" s="9"/>
      <c r="J822" s="8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11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68"/>
      <c r="AH822" s="68"/>
      <c r="AI822" s="68"/>
      <c r="AJ822" s="68"/>
      <c r="AK822" s="68"/>
      <c r="AL822" s="68"/>
      <c r="AM822" s="68"/>
      <c r="AN822" s="68"/>
      <c r="AO822" s="68"/>
      <c r="AP822" s="68"/>
      <c r="AQ822" s="68"/>
      <c r="AR822" s="68"/>
      <c r="AS822" s="68"/>
      <c r="AT822" s="68"/>
      <c r="AU822" s="68"/>
      <c r="AV822" s="68"/>
    </row>
    <row r="823" spans="1:48" ht="12.75" customHeight="1">
      <c r="A823" s="9"/>
      <c r="B823" s="9"/>
      <c r="C823" s="9"/>
      <c r="D823" s="9"/>
      <c r="E823" s="9"/>
      <c r="F823" s="9"/>
      <c r="G823" s="9"/>
      <c r="H823" s="9"/>
      <c r="I823" s="9"/>
      <c r="J823" s="8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11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68"/>
      <c r="AH823" s="68"/>
      <c r="AI823" s="68"/>
      <c r="AJ823" s="68"/>
      <c r="AK823" s="68"/>
      <c r="AL823" s="68"/>
      <c r="AM823" s="68"/>
      <c r="AN823" s="68"/>
      <c r="AO823" s="68"/>
      <c r="AP823" s="68"/>
      <c r="AQ823" s="68"/>
      <c r="AR823" s="68"/>
      <c r="AS823" s="68"/>
      <c r="AT823" s="68"/>
      <c r="AU823" s="68"/>
      <c r="AV823" s="68"/>
    </row>
    <row r="824" spans="1:48" ht="12.75" customHeight="1">
      <c r="A824" s="9"/>
      <c r="B824" s="9"/>
      <c r="C824" s="9"/>
      <c r="D824" s="9"/>
      <c r="E824" s="9"/>
      <c r="F824" s="9"/>
      <c r="G824" s="9"/>
      <c r="H824" s="9"/>
      <c r="I824" s="9"/>
      <c r="J824" s="8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11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68"/>
      <c r="AH824" s="68"/>
      <c r="AI824" s="68"/>
      <c r="AJ824" s="68"/>
      <c r="AK824" s="68"/>
      <c r="AL824" s="68"/>
      <c r="AM824" s="68"/>
      <c r="AN824" s="68"/>
      <c r="AO824" s="68"/>
      <c r="AP824" s="68"/>
      <c r="AQ824" s="68"/>
      <c r="AR824" s="68"/>
      <c r="AS824" s="68"/>
      <c r="AT824" s="68"/>
      <c r="AU824" s="68"/>
      <c r="AV824" s="68"/>
    </row>
    <row r="825" spans="1:48" ht="12.75" customHeight="1">
      <c r="A825" s="9"/>
      <c r="B825" s="9"/>
      <c r="C825" s="9"/>
      <c r="D825" s="9"/>
      <c r="E825" s="9"/>
      <c r="F825" s="9"/>
      <c r="G825" s="9"/>
      <c r="H825" s="9"/>
      <c r="I825" s="9"/>
      <c r="J825" s="8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11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68"/>
      <c r="AH825" s="68"/>
      <c r="AI825" s="68"/>
      <c r="AJ825" s="68"/>
      <c r="AK825" s="68"/>
      <c r="AL825" s="68"/>
      <c r="AM825" s="68"/>
      <c r="AN825" s="68"/>
      <c r="AO825" s="68"/>
      <c r="AP825" s="68"/>
      <c r="AQ825" s="68"/>
      <c r="AR825" s="68"/>
      <c r="AS825" s="68"/>
      <c r="AT825" s="68"/>
      <c r="AU825" s="68"/>
      <c r="AV825" s="68"/>
    </row>
    <row r="826" spans="1:48" ht="12.75" customHeight="1">
      <c r="A826" s="9"/>
      <c r="B826" s="9"/>
      <c r="C826" s="9"/>
      <c r="D826" s="9"/>
      <c r="E826" s="9"/>
      <c r="F826" s="9"/>
      <c r="G826" s="9"/>
      <c r="H826" s="9"/>
      <c r="I826" s="9"/>
      <c r="J826" s="8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11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68"/>
      <c r="AH826" s="68"/>
      <c r="AI826" s="68"/>
      <c r="AJ826" s="68"/>
      <c r="AK826" s="68"/>
      <c r="AL826" s="68"/>
      <c r="AM826" s="68"/>
      <c r="AN826" s="68"/>
      <c r="AO826" s="68"/>
      <c r="AP826" s="68"/>
      <c r="AQ826" s="68"/>
      <c r="AR826" s="68"/>
      <c r="AS826" s="68"/>
      <c r="AT826" s="68"/>
      <c r="AU826" s="68"/>
      <c r="AV826" s="68"/>
    </row>
    <row r="827" spans="1:48" ht="12.75" customHeight="1">
      <c r="A827" s="9"/>
      <c r="B827" s="9"/>
      <c r="C827" s="9"/>
      <c r="D827" s="9"/>
      <c r="E827" s="9"/>
      <c r="F827" s="9"/>
      <c r="G827" s="9"/>
      <c r="H827" s="9"/>
      <c r="I827" s="9"/>
      <c r="J827" s="8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11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68"/>
      <c r="AH827" s="68"/>
      <c r="AI827" s="68"/>
      <c r="AJ827" s="68"/>
      <c r="AK827" s="68"/>
      <c r="AL827" s="68"/>
      <c r="AM827" s="68"/>
      <c r="AN827" s="68"/>
      <c r="AO827" s="68"/>
      <c r="AP827" s="68"/>
      <c r="AQ827" s="68"/>
      <c r="AR827" s="68"/>
      <c r="AS827" s="68"/>
      <c r="AT827" s="68"/>
      <c r="AU827" s="68"/>
      <c r="AV827" s="68"/>
    </row>
    <row r="828" spans="1:48" ht="12.75" customHeight="1">
      <c r="A828" s="9"/>
      <c r="B828" s="9"/>
      <c r="C828" s="9"/>
      <c r="D828" s="9"/>
      <c r="E828" s="9"/>
      <c r="F828" s="9"/>
      <c r="G828" s="9"/>
      <c r="H828" s="9"/>
      <c r="I828" s="9"/>
      <c r="J828" s="8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11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68"/>
      <c r="AH828" s="68"/>
      <c r="AI828" s="68"/>
      <c r="AJ828" s="68"/>
      <c r="AK828" s="68"/>
      <c r="AL828" s="68"/>
      <c r="AM828" s="68"/>
      <c r="AN828" s="68"/>
      <c r="AO828" s="68"/>
      <c r="AP828" s="68"/>
      <c r="AQ828" s="68"/>
      <c r="AR828" s="68"/>
      <c r="AS828" s="68"/>
      <c r="AT828" s="68"/>
      <c r="AU828" s="68"/>
      <c r="AV828" s="68"/>
    </row>
    <row r="829" spans="1:48" ht="12.75" customHeight="1">
      <c r="A829" s="9"/>
      <c r="B829" s="9"/>
      <c r="C829" s="9"/>
      <c r="D829" s="9"/>
      <c r="E829" s="9"/>
      <c r="F829" s="9"/>
      <c r="G829" s="9"/>
      <c r="H829" s="9"/>
      <c r="I829" s="9"/>
      <c r="J829" s="8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11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68"/>
      <c r="AH829" s="68"/>
      <c r="AI829" s="68"/>
      <c r="AJ829" s="68"/>
      <c r="AK829" s="68"/>
      <c r="AL829" s="68"/>
      <c r="AM829" s="68"/>
      <c r="AN829" s="68"/>
      <c r="AO829" s="68"/>
      <c r="AP829" s="68"/>
      <c r="AQ829" s="68"/>
      <c r="AR829" s="68"/>
      <c r="AS829" s="68"/>
      <c r="AT829" s="68"/>
      <c r="AU829" s="68"/>
      <c r="AV829" s="68"/>
    </row>
    <row r="830" spans="1:48" ht="12.75" customHeight="1">
      <c r="A830" s="9"/>
      <c r="B830" s="9"/>
      <c r="C830" s="9"/>
      <c r="D830" s="9"/>
      <c r="E830" s="9"/>
      <c r="F830" s="9"/>
      <c r="G830" s="9"/>
      <c r="H830" s="9"/>
      <c r="I830" s="9"/>
      <c r="J830" s="8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11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68"/>
      <c r="AH830" s="68"/>
      <c r="AI830" s="68"/>
      <c r="AJ830" s="68"/>
      <c r="AK830" s="68"/>
      <c r="AL830" s="68"/>
      <c r="AM830" s="68"/>
      <c r="AN830" s="68"/>
      <c r="AO830" s="68"/>
      <c r="AP830" s="68"/>
      <c r="AQ830" s="68"/>
      <c r="AR830" s="68"/>
      <c r="AS830" s="68"/>
      <c r="AT830" s="68"/>
      <c r="AU830" s="68"/>
      <c r="AV830" s="68"/>
    </row>
    <row r="831" spans="1:48" ht="12.75" customHeight="1">
      <c r="A831" s="9"/>
      <c r="B831" s="9"/>
      <c r="C831" s="9"/>
      <c r="D831" s="9"/>
      <c r="E831" s="9"/>
      <c r="F831" s="9"/>
      <c r="G831" s="9"/>
      <c r="H831" s="9"/>
      <c r="I831" s="9"/>
      <c r="J831" s="8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11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68"/>
      <c r="AH831" s="68"/>
      <c r="AI831" s="68"/>
      <c r="AJ831" s="68"/>
      <c r="AK831" s="68"/>
      <c r="AL831" s="68"/>
      <c r="AM831" s="68"/>
      <c r="AN831" s="68"/>
      <c r="AO831" s="68"/>
      <c r="AP831" s="68"/>
      <c r="AQ831" s="68"/>
      <c r="AR831" s="68"/>
      <c r="AS831" s="68"/>
      <c r="AT831" s="68"/>
      <c r="AU831" s="68"/>
      <c r="AV831" s="68"/>
    </row>
    <row r="832" spans="1:48" ht="12.75" customHeight="1">
      <c r="A832" s="9"/>
      <c r="B832" s="9"/>
      <c r="C832" s="9"/>
      <c r="D832" s="9"/>
      <c r="E832" s="9"/>
      <c r="F832" s="9"/>
      <c r="G832" s="9"/>
      <c r="H832" s="9"/>
      <c r="I832" s="9"/>
      <c r="J832" s="8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11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68"/>
      <c r="AH832" s="68"/>
      <c r="AI832" s="68"/>
      <c r="AJ832" s="68"/>
      <c r="AK832" s="68"/>
      <c r="AL832" s="68"/>
      <c r="AM832" s="68"/>
      <c r="AN832" s="68"/>
      <c r="AO832" s="68"/>
      <c r="AP832" s="68"/>
      <c r="AQ832" s="68"/>
      <c r="AR832" s="68"/>
      <c r="AS832" s="68"/>
      <c r="AT832" s="68"/>
      <c r="AU832" s="68"/>
      <c r="AV832" s="68"/>
    </row>
    <row r="833" spans="1:48" ht="12.75" customHeight="1">
      <c r="A833" s="9"/>
      <c r="B833" s="9"/>
      <c r="C833" s="9"/>
      <c r="D833" s="9"/>
      <c r="E833" s="9"/>
      <c r="F833" s="9"/>
      <c r="G833" s="9"/>
      <c r="H833" s="9"/>
      <c r="I833" s="9"/>
      <c r="J833" s="8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11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68"/>
      <c r="AH833" s="68"/>
      <c r="AI833" s="68"/>
      <c r="AJ833" s="68"/>
      <c r="AK833" s="68"/>
      <c r="AL833" s="68"/>
      <c r="AM833" s="68"/>
      <c r="AN833" s="68"/>
      <c r="AO833" s="68"/>
      <c r="AP833" s="68"/>
      <c r="AQ833" s="68"/>
      <c r="AR833" s="68"/>
      <c r="AS833" s="68"/>
      <c r="AT833" s="68"/>
      <c r="AU833" s="68"/>
      <c r="AV833" s="68"/>
    </row>
    <row r="834" spans="1:48" ht="12.75" customHeight="1">
      <c r="A834" s="9"/>
      <c r="B834" s="9"/>
      <c r="C834" s="9"/>
      <c r="D834" s="9"/>
      <c r="E834" s="9"/>
      <c r="F834" s="9"/>
      <c r="G834" s="9"/>
      <c r="H834" s="9"/>
      <c r="I834" s="9"/>
      <c r="J834" s="8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11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68"/>
      <c r="AH834" s="68"/>
      <c r="AI834" s="68"/>
      <c r="AJ834" s="68"/>
      <c r="AK834" s="68"/>
      <c r="AL834" s="68"/>
      <c r="AM834" s="68"/>
      <c r="AN834" s="68"/>
      <c r="AO834" s="68"/>
      <c r="AP834" s="68"/>
      <c r="AQ834" s="68"/>
      <c r="AR834" s="68"/>
      <c r="AS834" s="68"/>
      <c r="AT834" s="68"/>
      <c r="AU834" s="68"/>
      <c r="AV834" s="68"/>
    </row>
    <row r="835" spans="1:48" ht="12.75" customHeight="1">
      <c r="A835" s="9"/>
      <c r="B835" s="9"/>
      <c r="C835" s="9"/>
      <c r="D835" s="9"/>
      <c r="E835" s="9"/>
      <c r="F835" s="9"/>
      <c r="G835" s="9"/>
      <c r="H835" s="9"/>
      <c r="I835" s="9"/>
      <c r="J835" s="8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11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68"/>
      <c r="AH835" s="68"/>
      <c r="AI835" s="68"/>
      <c r="AJ835" s="68"/>
      <c r="AK835" s="68"/>
      <c r="AL835" s="68"/>
      <c r="AM835" s="68"/>
      <c r="AN835" s="68"/>
      <c r="AO835" s="68"/>
      <c r="AP835" s="68"/>
      <c r="AQ835" s="68"/>
      <c r="AR835" s="68"/>
      <c r="AS835" s="68"/>
      <c r="AT835" s="68"/>
      <c r="AU835" s="68"/>
      <c r="AV835" s="68"/>
    </row>
    <row r="836" spans="1:48" ht="12.75" customHeight="1">
      <c r="A836" s="9"/>
      <c r="B836" s="9"/>
      <c r="C836" s="9"/>
      <c r="D836" s="9"/>
      <c r="E836" s="9"/>
      <c r="F836" s="9"/>
      <c r="G836" s="9"/>
      <c r="H836" s="9"/>
      <c r="I836" s="9"/>
      <c r="J836" s="8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11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68"/>
      <c r="AH836" s="68"/>
      <c r="AI836" s="68"/>
      <c r="AJ836" s="68"/>
      <c r="AK836" s="68"/>
      <c r="AL836" s="68"/>
      <c r="AM836" s="68"/>
      <c r="AN836" s="68"/>
      <c r="AO836" s="68"/>
      <c r="AP836" s="68"/>
      <c r="AQ836" s="68"/>
      <c r="AR836" s="68"/>
      <c r="AS836" s="68"/>
      <c r="AT836" s="68"/>
      <c r="AU836" s="68"/>
      <c r="AV836" s="68"/>
    </row>
    <row r="837" spans="1:48" ht="12.75" customHeight="1">
      <c r="A837" s="9"/>
      <c r="B837" s="9"/>
      <c r="C837" s="9"/>
      <c r="D837" s="9"/>
      <c r="E837" s="9"/>
      <c r="F837" s="9"/>
      <c r="G837" s="9"/>
      <c r="H837" s="9"/>
      <c r="I837" s="9"/>
      <c r="J837" s="8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11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68"/>
      <c r="AH837" s="68"/>
      <c r="AI837" s="68"/>
      <c r="AJ837" s="68"/>
      <c r="AK837" s="68"/>
      <c r="AL837" s="68"/>
      <c r="AM837" s="68"/>
      <c r="AN837" s="68"/>
      <c r="AO837" s="68"/>
      <c r="AP837" s="68"/>
      <c r="AQ837" s="68"/>
      <c r="AR837" s="68"/>
      <c r="AS837" s="68"/>
      <c r="AT837" s="68"/>
      <c r="AU837" s="68"/>
      <c r="AV837" s="68"/>
    </row>
    <row r="838" spans="1:48" ht="12.75" customHeight="1">
      <c r="A838" s="9"/>
      <c r="B838" s="9"/>
      <c r="C838" s="9"/>
      <c r="D838" s="9"/>
      <c r="E838" s="9"/>
      <c r="F838" s="9"/>
      <c r="G838" s="9"/>
      <c r="H838" s="9"/>
      <c r="I838" s="9"/>
      <c r="J838" s="8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11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68"/>
      <c r="AH838" s="68"/>
      <c r="AI838" s="68"/>
      <c r="AJ838" s="68"/>
      <c r="AK838" s="68"/>
      <c r="AL838" s="68"/>
      <c r="AM838" s="68"/>
      <c r="AN838" s="68"/>
      <c r="AO838" s="68"/>
      <c r="AP838" s="68"/>
      <c r="AQ838" s="68"/>
      <c r="AR838" s="68"/>
      <c r="AS838" s="68"/>
      <c r="AT838" s="68"/>
      <c r="AU838" s="68"/>
      <c r="AV838" s="68"/>
    </row>
    <row r="839" spans="1:48" ht="12.75" customHeight="1">
      <c r="A839" s="9"/>
      <c r="B839" s="9"/>
      <c r="C839" s="9"/>
      <c r="D839" s="9"/>
      <c r="E839" s="9"/>
      <c r="F839" s="9"/>
      <c r="G839" s="9"/>
      <c r="H839" s="9"/>
      <c r="I839" s="9"/>
      <c r="J839" s="8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11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68"/>
      <c r="AH839" s="68"/>
      <c r="AI839" s="68"/>
      <c r="AJ839" s="68"/>
      <c r="AK839" s="68"/>
      <c r="AL839" s="68"/>
      <c r="AM839" s="68"/>
      <c r="AN839" s="68"/>
      <c r="AO839" s="68"/>
      <c r="AP839" s="68"/>
      <c r="AQ839" s="68"/>
      <c r="AR839" s="68"/>
      <c r="AS839" s="68"/>
      <c r="AT839" s="68"/>
      <c r="AU839" s="68"/>
      <c r="AV839" s="68"/>
    </row>
    <row r="840" spans="1:48" ht="12.75" customHeight="1">
      <c r="A840" s="9"/>
      <c r="B840" s="9"/>
      <c r="C840" s="9"/>
      <c r="D840" s="9"/>
      <c r="E840" s="9"/>
      <c r="F840" s="9"/>
      <c r="G840" s="9"/>
      <c r="H840" s="9"/>
      <c r="I840" s="9"/>
      <c r="J840" s="8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11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68"/>
      <c r="AH840" s="68"/>
      <c r="AI840" s="68"/>
      <c r="AJ840" s="68"/>
      <c r="AK840" s="68"/>
      <c r="AL840" s="68"/>
      <c r="AM840" s="68"/>
      <c r="AN840" s="68"/>
      <c r="AO840" s="68"/>
      <c r="AP840" s="68"/>
      <c r="AQ840" s="68"/>
      <c r="AR840" s="68"/>
      <c r="AS840" s="68"/>
      <c r="AT840" s="68"/>
      <c r="AU840" s="68"/>
      <c r="AV840" s="68"/>
    </row>
    <row r="841" spans="1:48" ht="12.75" customHeight="1">
      <c r="A841" s="9"/>
      <c r="B841" s="9"/>
      <c r="C841" s="9"/>
      <c r="D841" s="9"/>
      <c r="E841" s="9"/>
      <c r="F841" s="9"/>
      <c r="G841" s="9"/>
      <c r="H841" s="9"/>
      <c r="I841" s="9"/>
      <c r="J841" s="8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11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68"/>
      <c r="AH841" s="68"/>
      <c r="AI841" s="68"/>
      <c r="AJ841" s="68"/>
      <c r="AK841" s="68"/>
      <c r="AL841" s="68"/>
      <c r="AM841" s="68"/>
      <c r="AN841" s="68"/>
      <c r="AO841" s="68"/>
      <c r="AP841" s="68"/>
      <c r="AQ841" s="68"/>
      <c r="AR841" s="68"/>
      <c r="AS841" s="68"/>
      <c r="AT841" s="68"/>
      <c r="AU841" s="68"/>
      <c r="AV841" s="68"/>
    </row>
    <row r="842" spans="1:48" ht="12.75" customHeight="1">
      <c r="A842" s="9"/>
      <c r="B842" s="9"/>
      <c r="C842" s="9"/>
      <c r="D842" s="9"/>
      <c r="E842" s="9"/>
      <c r="F842" s="9"/>
      <c r="G842" s="9"/>
      <c r="H842" s="9"/>
      <c r="I842" s="9"/>
      <c r="J842" s="8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11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68"/>
      <c r="AH842" s="68"/>
      <c r="AI842" s="68"/>
      <c r="AJ842" s="68"/>
      <c r="AK842" s="68"/>
      <c r="AL842" s="68"/>
      <c r="AM842" s="68"/>
      <c r="AN842" s="68"/>
      <c r="AO842" s="68"/>
      <c r="AP842" s="68"/>
      <c r="AQ842" s="68"/>
      <c r="AR842" s="68"/>
      <c r="AS842" s="68"/>
      <c r="AT842" s="68"/>
      <c r="AU842" s="68"/>
      <c r="AV842" s="68"/>
    </row>
    <row r="843" spans="1:48" ht="12.75" customHeight="1">
      <c r="A843" s="9"/>
      <c r="B843" s="9"/>
      <c r="C843" s="9"/>
      <c r="D843" s="9"/>
      <c r="E843" s="9"/>
      <c r="F843" s="9"/>
      <c r="G843" s="9"/>
      <c r="H843" s="9"/>
      <c r="I843" s="9"/>
      <c r="J843" s="8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11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68"/>
      <c r="AH843" s="68"/>
      <c r="AI843" s="68"/>
      <c r="AJ843" s="68"/>
      <c r="AK843" s="68"/>
      <c r="AL843" s="68"/>
      <c r="AM843" s="68"/>
      <c r="AN843" s="68"/>
      <c r="AO843" s="68"/>
      <c r="AP843" s="68"/>
      <c r="AQ843" s="68"/>
      <c r="AR843" s="68"/>
      <c r="AS843" s="68"/>
      <c r="AT843" s="68"/>
      <c r="AU843" s="68"/>
      <c r="AV843" s="68"/>
    </row>
    <row r="844" spans="1:48" ht="12.75" customHeight="1">
      <c r="A844" s="9"/>
      <c r="B844" s="9"/>
      <c r="C844" s="9"/>
      <c r="D844" s="9"/>
      <c r="E844" s="9"/>
      <c r="F844" s="9"/>
      <c r="G844" s="9"/>
      <c r="H844" s="9"/>
      <c r="I844" s="9"/>
      <c r="J844" s="8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11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68"/>
      <c r="AH844" s="68"/>
      <c r="AI844" s="68"/>
      <c r="AJ844" s="68"/>
      <c r="AK844" s="68"/>
      <c r="AL844" s="68"/>
      <c r="AM844" s="68"/>
      <c r="AN844" s="68"/>
      <c r="AO844" s="68"/>
      <c r="AP844" s="68"/>
      <c r="AQ844" s="68"/>
      <c r="AR844" s="68"/>
      <c r="AS844" s="68"/>
      <c r="AT844" s="68"/>
      <c r="AU844" s="68"/>
      <c r="AV844" s="68"/>
    </row>
    <row r="845" spans="1:48" ht="12.75" customHeight="1">
      <c r="A845" s="9"/>
      <c r="B845" s="9"/>
      <c r="C845" s="9"/>
      <c r="D845" s="9"/>
      <c r="E845" s="9"/>
      <c r="F845" s="9"/>
      <c r="G845" s="9"/>
      <c r="H845" s="9"/>
      <c r="I845" s="9"/>
      <c r="J845" s="8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11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68"/>
      <c r="AH845" s="68"/>
      <c r="AI845" s="68"/>
      <c r="AJ845" s="68"/>
      <c r="AK845" s="68"/>
      <c r="AL845" s="68"/>
      <c r="AM845" s="68"/>
      <c r="AN845" s="68"/>
      <c r="AO845" s="68"/>
      <c r="AP845" s="68"/>
      <c r="AQ845" s="68"/>
      <c r="AR845" s="68"/>
      <c r="AS845" s="68"/>
      <c r="AT845" s="68"/>
      <c r="AU845" s="68"/>
      <c r="AV845" s="68"/>
    </row>
    <row r="846" spans="1:48" ht="12.75" customHeight="1">
      <c r="A846" s="9"/>
      <c r="B846" s="9"/>
      <c r="C846" s="9"/>
      <c r="D846" s="9"/>
      <c r="E846" s="9"/>
      <c r="F846" s="9"/>
      <c r="G846" s="9"/>
      <c r="H846" s="9"/>
      <c r="I846" s="9"/>
      <c r="J846" s="8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11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68"/>
      <c r="AH846" s="68"/>
      <c r="AI846" s="68"/>
      <c r="AJ846" s="68"/>
      <c r="AK846" s="68"/>
      <c r="AL846" s="68"/>
      <c r="AM846" s="68"/>
      <c r="AN846" s="68"/>
      <c r="AO846" s="68"/>
      <c r="AP846" s="68"/>
      <c r="AQ846" s="68"/>
      <c r="AR846" s="68"/>
      <c r="AS846" s="68"/>
      <c r="AT846" s="68"/>
      <c r="AU846" s="68"/>
      <c r="AV846" s="68"/>
    </row>
    <row r="847" spans="1:48" ht="12.75" customHeight="1">
      <c r="A847" s="9"/>
      <c r="B847" s="9"/>
      <c r="C847" s="9"/>
      <c r="D847" s="9"/>
      <c r="E847" s="9"/>
      <c r="F847" s="9"/>
      <c r="G847" s="9"/>
      <c r="H847" s="9"/>
      <c r="I847" s="9"/>
      <c r="J847" s="8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11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68"/>
      <c r="AH847" s="68"/>
      <c r="AI847" s="68"/>
      <c r="AJ847" s="68"/>
      <c r="AK847" s="68"/>
      <c r="AL847" s="68"/>
      <c r="AM847" s="68"/>
      <c r="AN847" s="68"/>
      <c r="AO847" s="68"/>
      <c r="AP847" s="68"/>
      <c r="AQ847" s="68"/>
      <c r="AR847" s="68"/>
      <c r="AS847" s="68"/>
      <c r="AT847" s="68"/>
      <c r="AU847" s="68"/>
      <c r="AV847" s="68"/>
    </row>
    <row r="848" spans="1:48" ht="12.75" customHeight="1">
      <c r="A848" s="9"/>
      <c r="B848" s="9"/>
      <c r="C848" s="9"/>
      <c r="D848" s="9"/>
      <c r="E848" s="9"/>
      <c r="F848" s="9"/>
      <c r="G848" s="9"/>
      <c r="H848" s="9"/>
      <c r="I848" s="9"/>
      <c r="J848" s="8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11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68"/>
      <c r="AH848" s="68"/>
      <c r="AI848" s="68"/>
      <c r="AJ848" s="68"/>
      <c r="AK848" s="68"/>
      <c r="AL848" s="68"/>
      <c r="AM848" s="68"/>
      <c r="AN848" s="68"/>
      <c r="AO848" s="68"/>
      <c r="AP848" s="68"/>
      <c r="AQ848" s="68"/>
      <c r="AR848" s="68"/>
      <c r="AS848" s="68"/>
      <c r="AT848" s="68"/>
      <c r="AU848" s="68"/>
      <c r="AV848" s="68"/>
    </row>
    <row r="849" spans="1:48" ht="12.75" customHeight="1">
      <c r="A849" s="9"/>
      <c r="B849" s="9"/>
      <c r="C849" s="9"/>
      <c r="D849" s="9"/>
      <c r="E849" s="9"/>
      <c r="F849" s="9"/>
      <c r="G849" s="9"/>
      <c r="H849" s="9"/>
      <c r="I849" s="9"/>
      <c r="J849" s="8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11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68"/>
      <c r="AH849" s="68"/>
      <c r="AI849" s="68"/>
      <c r="AJ849" s="68"/>
      <c r="AK849" s="68"/>
      <c r="AL849" s="68"/>
      <c r="AM849" s="68"/>
      <c r="AN849" s="68"/>
      <c r="AO849" s="68"/>
      <c r="AP849" s="68"/>
      <c r="AQ849" s="68"/>
      <c r="AR849" s="68"/>
      <c r="AS849" s="68"/>
      <c r="AT849" s="68"/>
      <c r="AU849" s="68"/>
      <c r="AV849" s="68"/>
    </row>
    <row r="850" spans="1:48" ht="12.75" customHeight="1">
      <c r="A850" s="9"/>
      <c r="B850" s="9"/>
      <c r="C850" s="9"/>
      <c r="D850" s="9"/>
      <c r="E850" s="9"/>
      <c r="F850" s="9"/>
      <c r="G850" s="9"/>
      <c r="H850" s="9"/>
      <c r="I850" s="9"/>
      <c r="J850" s="8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11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68"/>
      <c r="AH850" s="68"/>
      <c r="AI850" s="68"/>
      <c r="AJ850" s="68"/>
      <c r="AK850" s="68"/>
      <c r="AL850" s="68"/>
      <c r="AM850" s="68"/>
      <c r="AN850" s="68"/>
      <c r="AO850" s="68"/>
      <c r="AP850" s="68"/>
      <c r="AQ850" s="68"/>
      <c r="AR850" s="68"/>
      <c r="AS850" s="68"/>
      <c r="AT850" s="68"/>
      <c r="AU850" s="68"/>
      <c r="AV850" s="68"/>
    </row>
    <row r="851" spans="1:48" ht="12.75" customHeight="1">
      <c r="A851" s="9"/>
      <c r="B851" s="9"/>
      <c r="C851" s="9"/>
      <c r="D851" s="9"/>
      <c r="E851" s="9"/>
      <c r="F851" s="9"/>
      <c r="G851" s="9"/>
      <c r="H851" s="9"/>
      <c r="I851" s="9"/>
      <c r="J851" s="8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11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68"/>
      <c r="AH851" s="68"/>
      <c r="AI851" s="68"/>
      <c r="AJ851" s="68"/>
      <c r="AK851" s="68"/>
      <c r="AL851" s="68"/>
      <c r="AM851" s="68"/>
      <c r="AN851" s="68"/>
      <c r="AO851" s="68"/>
      <c r="AP851" s="68"/>
      <c r="AQ851" s="68"/>
      <c r="AR851" s="68"/>
      <c r="AS851" s="68"/>
      <c r="AT851" s="68"/>
      <c r="AU851" s="68"/>
      <c r="AV851" s="68"/>
    </row>
    <row r="852" spans="1:48" ht="12.75" customHeight="1">
      <c r="A852" s="9"/>
      <c r="B852" s="9"/>
      <c r="C852" s="9"/>
      <c r="D852" s="9"/>
      <c r="E852" s="9"/>
      <c r="F852" s="9"/>
      <c r="G852" s="9"/>
      <c r="H852" s="9"/>
      <c r="I852" s="9"/>
      <c r="J852" s="8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11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68"/>
      <c r="AH852" s="68"/>
      <c r="AI852" s="68"/>
      <c r="AJ852" s="68"/>
      <c r="AK852" s="68"/>
      <c r="AL852" s="68"/>
      <c r="AM852" s="68"/>
      <c r="AN852" s="68"/>
      <c r="AO852" s="68"/>
      <c r="AP852" s="68"/>
      <c r="AQ852" s="68"/>
      <c r="AR852" s="68"/>
      <c r="AS852" s="68"/>
      <c r="AT852" s="68"/>
      <c r="AU852" s="68"/>
      <c r="AV852" s="68"/>
    </row>
    <row r="853" spans="1:48" ht="12.75" customHeight="1">
      <c r="A853" s="9"/>
      <c r="B853" s="9"/>
      <c r="C853" s="9"/>
      <c r="D853" s="9"/>
      <c r="E853" s="9"/>
      <c r="F853" s="9"/>
      <c r="G853" s="9"/>
      <c r="H853" s="9"/>
      <c r="I853" s="9"/>
      <c r="J853" s="8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11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68"/>
      <c r="AH853" s="68"/>
      <c r="AI853" s="68"/>
      <c r="AJ853" s="68"/>
      <c r="AK853" s="68"/>
      <c r="AL853" s="68"/>
      <c r="AM853" s="68"/>
      <c r="AN853" s="68"/>
      <c r="AO853" s="68"/>
      <c r="AP853" s="68"/>
      <c r="AQ853" s="68"/>
      <c r="AR853" s="68"/>
      <c r="AS853" s="68"/>
      <c r="AT853" s="68"/>
      <c r="AU853" s="68"/>
      <c r="AV853" s="68"/>
    </row>
    <row r="854" spans="1:48" ht="12.75" customHeight="1">
      <c r="A854" s="9"/>
      <c r="B854" s="9"/>
      <c r="C854" s="9"/>
      <c r="D854" s="9"/>
      <c r="E854" s="9"/>
      <c r="F854" s="9"/>
      <c r="G854" s="9"/>
      <c r="H854" s="9"/>
      <c r="I854" s="9"/>
      <c r="J854" s="8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11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68"/>
      <c r="AH854" s="68"/>
      <c r="AI854" s="68"/>
      <c r="AJ854" s="68"/>
      <c r="AK854" s="68"/>
      <c r="AL854" s="68"/>
      <c r="AM854" s="68"/>
      <c r="AN854" s="68"/>
      <c r="AO854" s="68"/>
      <c r="AP854" s="68"/>
      <c r="AQ854" s="68"/>
      <c r="AR854" s="68"/>
      <c r="AS854" s="68"/>
      <c r="AT854" s="68"/>
      <c r="AU854" s="68"/>
      <c r="AV854" s="68"/>
    </row>
    <row r="855" spans="1:48" ht="12.75" customHeight="1">
      <c r="A855" s="9"/>
      <c r="B855" s="9"/>
      <c r="C855" s="9"/>
      <c r="D855" s="9"/>
      <c r="E855" s="9"/>
      <c r="F855" s="9"/>
      <c r="G855" s="9"/>
      <c r="H855" s="9"/>
      <c r="I855" s="9"/>
      <c r="J855" s="8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11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68"/>
      <c r="AH855" s="68"/>
      <c r="AI855" s="68"/>
      <c r="AJ855" s="68"/>
      <c r="AK855" s="68"/>
      <c r="AL855" s="68"/>
      <c r="AM855" s="68"/>
      <c r="AN855" s="68"/>
      <c r="AO855" s="68"/>
      <c r="AP855" s="68"/>
      <c r="AQ855" s="68"/>
      <c r="AR855" s="68"/>
      <c r="AS855" s="68"/>
      <c r="AT855" s="68"/>
      <c r="AU855" s="68"/>
      <c r="AV855" s="68"/>
    </row>
    <row r="856" spans="1:48" ht="12.75" customHeight="1">
      <c r="A856" s="9"/>
      <c r="B856" s="9"/>
      <c r="C856" s="9"/>
      <c r="D856" s="9"/>
      <c r="E856" s="9"/>
      <c r="F856" s="9"/>
      <c r="G856" s="9"/>
      <c r="H856" s="9"/>
      <c r="I856" s="9"/>
      <c r="J856" s="8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11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68"/>
      <c r="AH856" s="68"/>
      <c r="AI856" s="68"/>
      <c r="AJ856" s="68"/>
      <c r="AK856" s="68"/>
      <c r="AL856" s="68"/>
      <c r="AM856" s="68"/>
      <c r="AN856" s="68"/>
      <c r="AO856" s="68"/>
      <c r="AP856" s="68"/>
      <c r="AQ856" s="68"/>
      <c r="AR856" s="68"/>
      <c r="AS856" s="68"/>
      <c r="AT856" s="68"/>
      <c r="AU856" s="68"/>
      <c r="AV856" s="68"/>
    </row>
    <row r="857" spans="1:48" ht="12.75" customHeight="1">
      <c r="A857" s="9"/>
      <c r="B857" s="9"/>
      <c r="C857" s="9"/>
      <c r="D857" s="9"/>
      <c r="E857" s="9"/>
      <c r="F857" s="9"/>
      <c r="G857" s="9"/>
      <c r="H857" s="9"/>
      <c r="I857" s="9"/>
      <c r="J857" s="8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11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68"/>
      <c r="AH857" s="68"/>
      <c r="AI857" s="68"/>
      <c r="AJ857" s="68"/>
      <c r="AK857" s="68"/>
      <c r="AL857" s="68"/>
      <c r="AM857" s="68"/>
      <c r="AN857" s="68"/>
      <c r="AO857" s="68"/>
      <c r="AP857" s="68"/>
      <c r="AQ857" s="68"/>
      <c r="AR857" s="68"/>
      <c r="AS857" s="68"/>
      <c r="AT857" s="68"/>
      <c r="AU857" s="68"/>
      <c r="AV857" s="68"/>
    </row>
    <row r="858" spans="1:48" ht="12.75" customHeight="1">
      <c r="A858" s="9"/>
      <c r="B858" s="9"/>
      <c r="C858" s="9"/>
      <c r="D858" s="9"/>
      <c r="E858" s="9"/>
      <c r="F858" s="9"/>
      <c r="G858" s="9"/>
      <c r="H858" s="9"/>
      <c r="I858" s="9"/>
      <c r="J858" s="8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11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68"/>
      <c r="AH858" s="68"/>
      <c r="AI858" s="68"/>
      <c r="AJ858" s="68"/>
      <c r="AK858" s="68"/>
      <c r="AL858" s="68"/>
      <c r="AM858" s="68"/>
      <c r="AN858" s="68"/>
      <c r="AO858" s="68"/>
      <c r="AP858" s="68"/>
      <c r="AQ858" s="68"/>
      <c r="AR858" s="68"/>
      <c r="AS858" s="68"/>
      <c r="AT858" s="68"/>
      <c r="AU858" s="68"/>
      <c r="AV858" s="68"/>
    </row>
    <row r="859" spans="1:48" ht="12.75" customHeight="1">
      <c r="A859" s="9"/>
      <c r="B859" s="9"/>
      <c r="C859" s="9"/>
      <c r="D859" s="9"/>
      <c r="E859" s="9"/>
      <c r="F859" s="9"/>
      <c r="G859" s="9"/>
      <c r="H859" s="9"/>
      <c r="I859" s="9"/>
      <c r="J859" s="8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11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68"/>
      <c r="AH859" s="68"/>
      <c r="AI859" s="68"/>
      <c r="AJ859" s="68"/>
      <c r="AK859" s="68"/>
      <c r="AL859" s="68"/>
      <c r="AM859" s="68"/>
      <c r="AN859" s="68"/>
      <c r="AO859" s="68"/>
      <c r="AP859" s="68"/>
      <c r="AQ859" s="68"/>
      <c r="AR859" s="68"/>
      <c r="AS859" s="68"/>
      <c r="AT859" s="68"/>
      <c r="AU859" s="68"/>
      <c r="AV859" s="68"/>
    </row>
    <row r="860" spans="1:48" ht="12.75" customHeight="1">
      <c r="A860" s="9"/>
      <c r="B860" s="9"/>
      <c r="C860" s="9"/>
      <c r="D860" s="9"/>
      <c r="E860" s="9"/>
      <c r="F860" s="9"/>
      <c r="G860" s="9"/>
      <c r="H860" s="9"/>
      <c r="I860" s="9"/>
      <c r="J860" s="8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11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68"/>
      <c r="AH860" s="68"/>
      <c r="AI860" s="68"/>
      <c r="AJ860" s="68"/>
      <c r="AK860" s="68"/>
      <c r="AL860" s="68"/>
      <c r="AM860" s="68"/>
      <c r="AN860" s="68"/>
      <c r="AO860" s="68"/>
      <c r="AP860" s="68"/>
      <c r="AQ860" s="68"/>
      <c r="AR860" s="68"/>
      <c r="AS860" s="68"/>
      <c r="AT860" s="68"/>
      <c r="AU860" s="68"/>
      <c r="AV860" s="68"/>
    </row>
    <row r="861" spans="1:48" ht="12.75" customHeight="1">
      <c r="A861" s="9"/>
      <c r="B861" s="9"/>
      <c r="C861" s="9"/>
      <c r="D861" s="9"/>
      <c r="E861" s="9"/>
      <c r="F861" s="9"/>
      <c r="G861" s="9"/>
      <c r="H861" s="9"/>
      <c r="I861" s="9"/>
      <c r="J861" s="8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11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68"/>
      <c r="AH861" s="68"/>
      <c r="AI861" s="68"/>
      <c r="AJ861" s="68"/>
      <c r="AK861" s="68"/>
      <c r="AL861" s="68"/>
      <c r="AM861" s="68"/>
      <c r="AN861" s="68"/>
      <c r="AO861" s="68"/>
      <c r="AP861" s="68"/>
      <c r="AQ861" s="68"/>
      <c r="AR861" s="68"/>
      <c r="AS861" s="68"/>
      <c r="AT861" s="68"/>
      <c r="AU861" s="68"/>
      <c r="AV861" s="68"/>
    </row>
    <row r="862" spans="1:48" ht="12.75" customHeight="1">
      <c r="A862" s="9"/>
      <c r="B862" s="9"/>
      <c r="C862" s="9"/>
      <c r="D862" s="9"/>
      <c r="E862" s="9"/>
      <c r="F862" s="9"/>
      <c r="G862" s="9"/>
      <c r="H862" s="9"/>
      <c r="I862" s="9"/>
      <c r="J862" s="8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11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68"/>
      <c r="AH862" s="68"/>
      <c r="AI862" s="68"/>
      <c r="AJ862" s="68"/>
      <c r="AK862" s="68"/>
      <c r="AL862" s="68"/>
      <c r="AM862" s="68"/>
      <c r="AN862" s="68"/>
      <c r="AO862" s="68"/>
      <c r="AP862" s="68"/>
      <c r="AQ862" s="68"/>
      <c r="AR862" s="68"/>
      <c r="AS862" s="68"/>
      <c r="AT862" s="68"/>
      <c r="AU862" s="68"/>
      <c r="AV862" s="68"/>
    </row>
    <row r="863" spans="1:48" ht="12.75" customHeight="1">
      <c r="A863" s="9"/>
      <c r="B863" s="9"/>
      <c r="C863" s="9"/>
      <c r="D863" s="9"/>
      <c r="E863" s="9"/>
      <c r="F863" s="9"/>
      <c r="G863" s="9"/>
      <c r="H863" s="9"/>
      <c r="I863" s="9"/>
      <c r="J863" s="8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11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68"/>
      <c r="AH863" s="68"/>
      <c r="AI863" s="68"/>
      <c r="AJ863" s="68"/>
      <c r="AK863" s="68"/>
      <c r="AL863" s="68"/>
      <c r="AM863" s="68"/>
      <c r="AN863" s="68"/>
      <c r="AO863" s="68"/>
      <c r="AP863" s="68"/>
      <c r="AQ863" s="68"/>
      <c r="AR863" s="68"/>
      <c r="AS863" s="68"/>
      <c r="AT863" s="68"/>
      <c r="AU863" s="68"/>
      <c r="AV863" s="68"/>
    </row>
    <row r="864" spans="1:48" ht="12.75" customHeight="1">
      <c r="A864" s="9"/>
      <c r="B864" s="9"/>
      <c r="C864" s="9"/>
      <c r="D864" s="9"/>
      <c r="E864" s="9"/>
      <c r="F864" s="9"/>
      <c r="G864" s="9"/>
      <c r="H864" s="9"/>
      <c r="I864" s="9"/>
      <c r="J864" s="8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11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68"/>
      <c r="AH864" s="68"/>
      <c r="AI864" s="68"/>
      <c r="AJ864" s="68"/>
      <c r="AK864" s="68"/>
      <c r="AL864" s="68"/>
      <c r="AM864" s="68"/>
      <c r="AN864" s="68"/>
      <c r="AO864" s="68"/>
      <c r="AP864" s="68"/>
      <c r="AQ864" s="68"/>
      <c r="AR864" s="68"/>
      <c r="AS864" s="68"/>
      <c r="AT864" s="68"/>
      <c r="AU864" s="68"/>
      <c r="AV864" s="68"/>
    </row>
    <row r="865" spans="1:48" ht="12.75" customHeight="1">
      <c r="A865" s="9"/>
      <c r="B865" s="9"/>
      <c r="C865" s="9"/>
      <c r="D865" s="9"/>
      <c r="E865" s="9"/>
      <c r="F865" s="9"/>
      <c r="G865" s="9"/>
      <c r="H865" s="9"/>
      <c r="I865" s="9"/>
      <c r="J865" s="8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11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68"/>
      <c r="AH865" s="68"/>
      <c r="AI865" s="68"/>
      <c r="AJ865" s="68"/>
      <c r="AK865" s="68"/>
      <c r="AL865" s="68"/>
      <c r="AM865" s="68"/>
      <c r="AN865" s="68"/>
      <c r="AO865" s="68"/>
      <c r="AP865" s="68"/>
      <c r="AQ865" s="68"/>
      <c r="AR865" s="68"/>
      <c r="AS865" s="68"/>
      <c r="AT865" s="68"/>
      <c r="AU865" s="68"/>
      <c r="AV865" s="68"/>
    </row>
    <row r="866" spans="1:48" ht="12.75" customHeight="1">
      <c r="A866" s="9"/>
      <c r="B866" s="9"/>
      <c r="C866" s="9"/>
      <c r="D866" s="9"/>
      <c r="E866" s="9"/>
      <c r="F866" s="9"/>
      <c r="G866" s="9"/>
      <c r="H866" s="9"/>
      <c r="I866" s="9"/>
      <c r="J866" s="8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11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68"/>
      <c r="AH866" s="68"/>
      <c r="AI866" s="68"/>
      <c r="AJ866" s="68"/>
      <c r="AK866" s="68"/>
      <c r="AL866" s="68"/>
      <c r="AM866" s="68"/>
      <c r="AN866" s="68"/>
      <c r="AO866" s="68"/>
      <c r="AP866" s="68"/>
      <c r="AQ866" s="68"/>
      <c r="AR866" s="68"/>
      <c r="AS866" s="68"/>
      <c r="AT866" s="68"/>
      <c r="AU866" s="68"/>
      <c r="AV866" s="68"/>
    </row>
    <row r="867" spans="1:48" ht="12.75" customHeight="1">
      <c r="A867" s="9"/>
      <c r="B867" s="9"/>
      <c r="C867" s="9"/>
      <c r="D867" s="9"/>
      <c r="E867" s="9"/>
      <c r="F867" s="9"/>
      <c r="G867" s="9"/>
      <c r="H867" s="9"/>
      <c r="I867" s="9"/>
      <c r="J867" s="8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11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68"/>
      <c r="AH867" s="68"/>
      <c r="AI867" s="68"/>
      <c r="AJ867" s="68"/>
      <c r="AK867" s="68"/>
      <c r="AL867" s="68"/>
      <c r="AM867" s="68"/>
      <c r="AN867" s="68"/>
      <c r="AO867" s="68"/>
      <c r="AP867" s="68"/>
      <c r="AQ867" s="68"/>
      <c r="AR867" s="68"/>
      <c r="AS867" s="68"/>
      <c r="AT867" s="68"/>
      <c r="AU867" s="68"/>
      <c r="AV867" s="68"/>
    </row>
    <row r="868" spans="1:48" ht="12.75" customHeight="1">
      <c r="A868" s="9"/>
      <c r="B868" s="9"/>
      <c r="C868" s="9"/>
      <c r="D868" s="9"/>
      <c r="E868" s="9"/>
      <c r="F868" s="9"/>
      <c r="G868" s="9"/>
      <c r="H868" s="9"/>
      <c r="I868" s="9"/>
      <c r="J868" s="8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11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68"/>
      <c r="AH868" s="68"/>
      <c r="AI868" s="68"/>
      <c r="AJ868" s="68"/>
      <c r="AK868" s="68"/>
      <c r="AL868" s="68"/>
      <c r="AM868" s="68"/>
      <c r="AN868" s="68"/>
      <c r="AO868" s="68"/>
      <c r="AP868" s="68"/>
      <c r="AQ868" s="68"/>
      <c r="AR868" s="68"/>
      <c r="AS868" s="68"/>
      <c r="AT868" s="68"/>
      <c r="AU868" s="68"/>
      <c r="AV868" s="68"/>
    </row>
    <row r="869" spans="1:48" ht="12.75" customHeight="1">
      <c r="A869" s="9"/>
      <c r="B869" s="9"/>
      <c r="C869" s="9"/>
      <c r="D869" s="9"/>
      <c r="E869" s="9"/>
      <c r="F869" s="9"/>
      <c r="G869" s="9"/>
      <c r="H869" s="9"/>
      <c r="I869" s="9"/>
      <c r="J869" s="8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11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68"/>
      <c r="AH869" s="68"/>
      <c r="AI869" s="68"/>
      <c r="AJ869" s="68"/>
      <c r="AK869" s="68"/>
      <c r="AL869" s="68"/>
      <c r="AM869" s="68"/>
      <c r="AN869" s="68"/>
      <c r="AO869" s="68"/>
      <c r="AP869" s="68"/>
      <c r="AQ869" s="68"/>
      <c r="AR869" s="68"/>
      <c r="AS869" s="68"/>
      <c r="AT869" s="68"/>
      <c r="AU869" s="68"/>
      <c r="AV869" s="68"/>
    </row>
    <row r="870" spans="1:48" ht="12.75" customHeight="1">
      <c r="A870" s="9"/>
      <c r="B870" s="9"/>
      <c r="C870" s="9"/>
      <c r="D870" s="9"/>
      <c r="E870" s="9"/>
      <c r="F870" s="9"/>
      <c r="G870" s="9"/>
      <c r="H870" s="9"/>
      <c r="I870" s="9"/>
      <c r="J870" s="8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11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68"/>
      <c r="AH870" s="68"/>
      <c r="AI870" s="68"/>
      <c r="AJ870" s="68"/>
      <c r="AK870" s="68"/>
      <c r="AL870" s="68"/>
      <c r="AM870" s="68"/>
      <c r="AN870" s="68"/>
      <c r="AO870" s="68"/>
      <c r="AP870" s="68"/>
      <c r="AQ870" s="68"/>
      <c r="AR870" s="68"/>
      <c r="AS870" s="68"/>
      <c r="AT870" s="68"/>
      <c r="AU870" s="68"/>
      <c r="AV870" s="68"/>
    </row>
    <row r="871" spans="1:48" ht="12.75" customHeight="1">
      <c r="A871" s="9"/>
      <c r="B871" s="9"/>
      <c r="C871" s="9"/>
      <c r="D871" s="9"/>
      <c r="E871" s="9"/>
      <c r="F871" s="9"/>
      <c r="G871" s="9"/>
      <c r="H871" s="9"/>
      <c r="I871" s="9"/>
      <c r="J871" s="8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11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68"/>
      <c r="AH871" s="68"/>
      <c r="AI871" s="68"/>
      <c r="AJ871" s="68"/>
      <c r="AK871" s="68"/>
      <c r="AL871" s="68"/>
      <c r="AM871" s="68"/>
      <c r="AN871" s="68"/>
      <c r="AO871" s="68"/>
      <c r="AP871" s="68"/>
      <c r="AQ871" s="68"/>
      <c r="AR871" s="68"/>
      <c r="AS871" s="68"/>
      <c r="AT871" s="68"/>
      <c r="AU871" s="68"/>
      <c r="AV871" s="68"/>
    </row>
    <row r="872" spans="1:48" ht="12.75" customHeight="1">
      <c r="A872" s="9"/>
      <c r="B872" s="9"/>
      <c r="C872" s="9"/>
      <c r="D872" s="9"/>
      <c r="E872" s="9"/>
      <c r="F872" s="9"/>
      <c r="G872" s="9"/>
      <c r="H872" s="9"/>
      <c r="I872" s="9"/>
      <c r="J872" s="8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11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68"/>
      <c r="AH872" s="68"/>
      <c r="AI872" s="68"/>
      <c r="AJ872" s="68"/>
      <c r="AK872" s="68"/>
      <c r="AL872" s="68"/>
      <c r="AM872" s="68"/>
      <c r="AN872" s="68"/>
      <c r="AO872" s="68"/>
      <c r="AP872" s="68"/>
      <c r="AQ872" s="68"/>
      <c r="AR872" s="68"/>
      <c r="AS872" s="68"/>
      <c r="AT872" s="68"/>
      <c r="AU872" s="68"/>
      <c r="AV872" s="68"/>
    </row>
    <row r="873" spans="1:48" ht="12.75" customHeight="1">
      <c r="A873" s="9"/>
      <c r="B873" s="9"/>
      <c r="C873" s="9"/>
      <c r="D873" s="9"/>
      <c r="E873" s="9"/>
      <c r="F873" s="9"/>
      <c r="G873" s="9"/>
      <c r="H873" s="9"/>
      <c r="I873" s="9"/>
      <c r="J873" s="8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11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68"/>
      <c r="AH873" s="68"/>
      <c r="AI873" s="68"/>
      <c r="AJ873" s="68"/>
      <c r="AK873" s="68"/>
      <c r="AL873" s="68"/>
      <c r="AM873" s="68"/>
      <c r="AN873" s="68"/>
      <c r="AO873" s="68"/>
      <c r="AP873" s="68"/>
      <c r="AQ873" s="68"/>
      <c r="AR873" s="68"/>
      <c r="AS873" s="68"/>
      <c r="AT873" s="68"/>
      <c r="AU873" s="68"/>
      <c r="AV873" s="68"/>
    </row>
    <row r="874" spans="1:48" ht="12.75" customHeight="1">
      <c r="A874" s="9"/>
      <c r="B874" s="9"/>
      <c r="C874" s="9"/>
      <c r="D874" s="9"/>
      <c r="E874" s="9"/>
      <c r="F874" s="9"/>
      <c r="G874" s="9"/>
      <c r="H874" s="9"/>
      <c r="I874" s="9"/>
      <c r="J874" s="8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11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68"/>
      <c r="AH874" s="68"/>
      <c r="AI874" s="68"/>
      <c r="AJ874" s="68"/>
      <c r="AK874" s="68"/>
      <c r="AL874" s="68"/>
      <c r="AM874" s="68"/>
      <c r="AN874" s="68"/>
      <c r="AO874" s="68"/>
      <c r="AP874" s="68"/>
      <c r="AQ874" s="68"/>
      <c r="AR874" s="68"/>
      <c r="AS874" s="68"/>
      <c r="AT874" s="68"/>
      <c r="AU874" s="68"/>
      <c r="AV874" s="68"/>
    </row>
    <row r="875" spans="1:48" ht="12.75" customHeight="1">
      <c r="A875" s="9"/>
      <c r="B875" s="9"/>
      <c r="C875" s="9"/>
      <c r="D875" s="9"/>
      <c r="E875" s="9"/>
      <c r="F875" s="9"/>
      <c r="G875" s="9"/>
      <c r="H875" s="9"/>
      <c r="I875" s="9"/>
      <c r="J875" s="8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11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68"/>
      <c r="AH875" s="68"/>
      <c r="AI875" s="68"/>
      <c r="AJ875" s="68"/>
      <c r="AK875" s="68"/>
      <c r="AL875" s="68"/>
      <c r="AM875" s="68"/>
      <c r="AN875" s="68"/>
      <c r="AO875" s="68"/>
      <c r="AP875" s="68"/>
      <c r="AQ875" s="68"/>
      <c r="AR875" s="68"/>
      <c r="AS875" s="68"/>
      <c r="AT875" s="68"/>
      <c r="AU875" s="68"/>
      <c r="AV875" s="68"/>
    </row>
    <row r="876" spans="1:48" ht="12.75" customHeight="1">
      <c r="A876" s="9"/>
      <c r="B876" s="9"/>
      <c r="C876" s="9"/>
      <c r="D876" s="9"/>
      <c r="E876" s="9"/>
      <c r="F876" s="9"/>
      <c r="G876" s="9"/>
      <c r="H876" s="9"/>
      <c r="I876" s="9"/>
      <c r="J876" s="8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11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68"/>
      <c r="AH876" s="68"/>
      <c r="AI876" s="68"/>
      <c r="AJ876" s="68"/>
      <c r="AK876" s="68"/>
      <c r="AL876" s="68"/>
      <c r="AM876" s="68"/>
      <c r="AN876" s="68"/>
      <c r="AO876" s="68"/>
      <c r="AP876" s="68"/>
      <c r="AQ876" s="68"/>
      <c r="AR876" s="68"/>
      <c r="AS876" s="68"/>
      <c r="AT876" s="68"/>
      <c r="AU876" s="68"/>
      <c r="AV876" s="68"/>
    </row>
    <row r="877" spans="1:48" ht="12.75" customHeight="1">
      <c r="A877" s="9"/>
      <c r="B877" s="9"/>
      <c r="C877" s="9"/>
      <c r="D877" s="9"/>
      <c r="E877" s="9"/>
      <c r="F877" s="9"/>
      <c r="G877" s="9"/>
      <c r="H877" s="9"/>
      <c r="I877" s="9"/>
      <c r="J877" s="8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11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68"/>
      <c r="AH877" s="68"/>
      <c r="AI877" s="68"/>
      <c r="AJ877" s="68"/>
      <c r="AK877" s="68"/>
      <c r="AL877" s="68"/>
      <c r="AM877" s="68"/>
      <c r="AN877" s="68"/>
      <c r="AO877" s="68"/>
      <c r="AP877" s="68"/>
      <c r="AQ877" s="68"/>
      <c r="AR877" s="68"/>
      <c r="AS877" s="68"/>
      <c r="AT877" s="68"/>
      <c r="AU877" s="68"/>
      <c r="AV877" s="68"/>
    </row>
    <row r="878" spans="1:48" ht="12.75" customHeight="1">
      <c r="A878" s="9"/>
      <c r="B878" s="9"/>
      <c r="C878" s="9"/>
      <c r="D878" s="9"/>
      <c r="E878" s="9"/>
      <c r="F878" s="9"/>
      <c r="G878" s="9"/>
      <c r="H878" s="9"/>
      <c r="I878" s="9"/>
      <c r="J878" s="8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11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68"/>
      <c r="AH878" s="68"/>
      <c r="AI878" s="68"/>
      <c r="AJ878" s="68"/>
      <c r="AK878" s="68"/>
      <c r="AL878" s="68"/>
      <c r="AM878" s="68"/>
      <c r="AN878" s="68"/>
      <c r="AO878" s="68"/>
      <c r="AP878" s="68"/>
      <c r="AQ878" s="68"/>
      <c r="AR878" s="68"/>
      <c r="AS878" s="68"/>
      <c r="AT878" s="68"/>
      <c r="AU878" s="68"/>
      <c r="AV878" s="68"/>
    </row>
    <row r="879" spans="1:48" ht="12.75" customHeight="1">
      <c r="A879" s="9"/>
      <c r="B879" s="9"/>
      <c r="C879" s="9"/>
      <c r="D879" s="9"/>
      <c r="E879" s="9"/>
      <c r="F879" s="9"/>
      <c r="G879" s="9"/>
      <c r="H879" s="9"/>
      <c r="I879" s="9"/>
      <c r="J879" s="8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11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68"/>
      <c r="AH879" s="68"/>
      <c r="AI879" s="68"/>
      <c r="AJ879" s="68"/>
      <c r="AK879" s="68"/>
      <c r="AL879" s="68"/>
      <c r="AM879" s="68"/>
      <c r="AN879" s="68"/>
      <c r="AO879" s="68"/>
      <c r="AP879" s="68"/>
      <c r="AQ879" s="68"/>
      <c r="AR879" s="68"/>
      <c r="AS879" s="68"/>
      <c r="AT879" s="68"/>
      <c r="AU879" s="68"/>
      <c r="AV879" s="68"/>
    </row>
    <row r="880" spans="1:48" ht="12.75" customHeight="1">
      <c r="A880" s="9"/>
      <c r="B880" s="9"/>
      <c r="C880" s="9"/>
      <c r="D880" s="9"/>
      <c r="E880" s="9"/>
      <c r="F880" s="9"/>
      <c r="G880" s="9"/>
      <c r="H880" s="9"/>
      <c r="I880" s="9"/>
      <c r="J880" s="8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11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68"/>
      <c r="AH880" s="68"/>
      <c r="AI880" s="68"/>
      <c r="AJ880" s="68"/>
      <c r="AK880" s="68"/>
      <c r="AL880" s="68"/>
      <c r="AM880" s="68"/>
      <c r="AN880" s="68"/>
      <c r="AO880" s="68"/>
      <c r="AP880" s="68"/>
      <c r="AQ880" s="68"/>
      <c r="AR880" s="68"/>
      <c r="AS880" s="68"/>
      <c r="AT880" s="68"/>
      <c r="AU880" s="68"/>
      <c r="AV880" s="68"/>
    </row>
    <row r="881" spans="1:48" ht="12.75" customHeight="1">
      <c r="A881" s="9"/>
      <c r="B881" s="9"/>
      <c r="C881" s="9"/>
      <c r="D881" s="9"/>
      <c r="E881" s="9"/>
      <c r="F881" s="9"/>
      <c r="G881" s="9"/>
      <c r="H881" s="9"/>
      <c r="I881" s="9"/>
      <c r="J881" s="8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11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68"/>
      <c r="AH881" s="68"/>
      <c r="AI881" s="68"/>
      <c r="AJ881" s="68"/>
      <c r="AK881" s="68"/>
      <c r="AL881" s="68"/>
      <c r="AM881" s="68"/>
      <c r="AN881" s="68"/>
      <c r="AO881" s="68"/>
      <c r="AP881" s="68"/>
      <c r="AQ881" s="68"/>
      <c r="AR881" s="68"/>
      <c r="AS881" s="68"/>
      <c r="AT881" s="68"/>
      <c r="AU881" s="68"/>
      <c r="AV881" s="68"/>
    </row>
    <row r="882" spans="1:48" ht="12.75" customHeight="1">
      <c r="A882" s="9"/>
      <c r="B882" s="9"/>
      <c r="C882" s="9"/>
      <c r="D882" s="9"/>
      <c r="E882" s="9"/>
      <c r="F882" s="9"/>
      <c r="G882" s="9"/>
      <c r="H882" s="9"/>
      <c r="I882" s="9"/>
      <c r="J882" s="8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11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68"/>
      <c r="AH882" s="68"/>
      <c r="AI882" s="68"/>
      <c r="AJ882" s="68"/>
      <c r="AK882" s="68"/>
      <c r="AL882" s="68"/>
      <c r="AM882" s="68"/>
      <c r="AN882" s="68"/>
      <c r="AO882" s="68"/>
      <c r="AP882" s="68"/>
      <c r="AQ882" s="68"/>
      <c r="AR882" s="68"/>
      <c r="AS882" s="68"/>
      <c r="AT882" s="68"/>
      <c r="AU882" s="68"/>
      <c r="AV882" s="68"/>
    </row>
    <row r="883" spans="1:48" ht="12.75" customHeight="1">
      <c r="A883" s="9"/>
      <c r="B883" s="9"/>
      <c r="C883" s="9"/>
      <c r="D883" s="9"/>
      <c r="E883" s="9"/>
      <c r="F883" s="9"/>
      <c r="G883" s="9"/>
      <c r="H883" s="9"/>
      <c r="I883" s="9"/>
      <c r="J883" s="8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11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68"/>
      <c r="AH883" s="68"/>
      <c r="AI883" s="68"/>
      <c r="AJ883" s="68"/>
      <c r="AK883" s="68"/>
      <c r="AL883" s="68"/>
      <c r="AM883" s="68"/>
      <c r="AN883" s="68"/>
      <c r="AO883" s="68"/>
      <c r="AP883" s="68"/>
      <c r="AQ883" s="68"/>
      <c r="AR883" s="68"/>
      <c r="AS883" s="68"/>
      <c r="AT883" s="68"/>
      <c r="AU883" s="68"/>
      <c r="AV883" s="68"/>
    </row>
    <row r="884" spans="1:48" ht="12.75" customHeight="1">
      <c r="A884" s="9"/>
      <c r="B884" s="9"/>
      <c r="C884" s="9"/>
      <c r="D884" s="9"/>
      <c r="E884" s="9"/>
      <c r="F884" s="9"/>
      <c r="G884" s="9"/>
      <c r="H884" s="9"/>
      <c r="I884" s="9"/>
      <c r="J884" s="8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11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68"/>
      <c r="AH884" s="68"/>
      <c r="AI884" s="68"/>
      <c r="AJ884" s="68"/>
      <c r="AK884" s="68"/>
      <c r="AL884" s="68"/>
      <c r="AM884" s="68"/>
      <c r="AN884" s="68"/>
      <c r="AO884" s="68"/>
      <c r="AP884" s="68"/>
      <c r="AQ884" s="68"/>
      <c r="AR884" s="68"/>
      <c r="AS884" s="68"/>
      <c r="AT884" s="68"/>
      <c r="AU884" s="68"/>
      <c r="AV884" s="68"/>
    </row>
    <row r="885" spans="1:48" ht="12.75" customHeight="1">
      <c r="A885" s="9"/>
      <c r="B885" s="9"/>
      <c r="C885" s="9"/>
      <c r="D885" s="9"/>
      <c r="E885" s="9"/>
      <c r="F885" s="9"/>
      <c r="G885" s="9"/>
      <c r="H885" s="9"/>
      <c r="I885" s="9"/>
      <c r="J885" s="8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11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68"/>
      <c r="AH885" s="68"/>
      <c r="AI885" s="68"/>
      <c r="AJ885" s="68"/>
      <c r="AK885" s="68"/>
      <c r="AL885" s="68"/>
      <c r="AM885" s="68"/>
      <c r="AN885" s="68"/>
      <c r="AO885" s="68"/>
      <c r="AP885" s="68"/>
      <c r="AQ885" s="68"/>
      <c r="AR885" s="68"/>
      <c r="AS885" s="68"/>
      <c r="AT885" s="68"/>
      <c r="AU885" s="68"/>
      <c r="AV885" s="68"/>
    </row>
    <row r="886" spans="1:48" ht="12.75" customHeight="1">
      <c r="A886" s="9"/>
      <c r="B886" s="9"/>
      <c r="C886" s="9"/>
      <c r="D886" s="9"/>
      <c r="E886" s="9"/>
      <c r="F886" s="9"/>
      <c r="G886" s="9"/>
      <c r="H886" s="9"/>
      <c r="I886" s="9"/>
      <c r="J886" s="8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11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68"/>
      <c r="AH886" s="68"/>
      <c r="AI886" s="68"/>
      <c r="AJ886" s="68"/>
      <c r="AK886" s="68"/>
      <c r="AL886" s="68"/>
      <c r="AM886" s="68"/>
      <c r="AN886" s="68"/>
      <c r="AO886" s="68"/>
      <c r="AP886" s="68"/>
      <c r="AQ886" s="68"/>
      <c r="AR886" s="68"/>
      <c r="AS886" s="68"/>
      <c r="AT886" s="68"/>
      <c r="AU886" s="68"/>
      <c r="AV886" s="68"/>
    </row>
    <row r="887" spans="1:48" ht="12.75" customHeight="1">
      <c r="A887" s="9"/>
      <c r="B887" s="9"/>
      <c r="C887" s="9"/>
      <c r="D887" s="9"/>
      <c r="E887" s="9"/>
      <c r="F887" s="9"/>
      <c r="G887" s="9"/>
      <c r="H887" s="9"/>
      <c r="I887" s="9"/>
      <c r="J887" s="8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11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68"/>
      <c r="AH887" s="68"/>
      <c r="AI887" s="68"/>
      <c r="AJ887" s="68"/>
      <c r="AK887" s="68"/>
      <c r="AL887" s="68"/>
      <c r="AM887" s="68"/>
      <c r="AN887" s="68"/>
      <c r="AO887" s="68"/>
      <c r="AP887" s="68"/>
      <c r="AQ887" s="68"/>
      <c r="AR887" s="68"/>
      <c r="AS887" s="68"/>
      <c r="AT887" s="68"/>
      <c r="AU887" s="68"/>
      <c r="AV887" s="68"/>
    </row>
    <row r="888" spans="1:48" ht="12.75" customHeight="1">
      <c r="A888" s="9"/>
      <c r="B888" s="9"/>
      <c r="C888" s="9"/>
      <c r="D888" s="9"/>
      <c r="E888" s="9"/>
      <c r="F888" s="9"/>
      <c r="G888" s="9"/>
      <c r="H888" s="9"/>
      <c r="I888" s="9"/>
      <c r="J888" s="8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11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68"/>
      <c r="AH888" s="68"/>
      <c r="AI888" s="68"/>
      <c r="AJ888" s="68"/>
      <c r="AK888" s="68"/>
      <c r="AL888" s="68"/>
      <c r="AM888" s="68"/>
      <c r="AN888" s="68"/>
      <c r="AO888" s="68"/>
      <c r="AP888" s="68"/>
      <c r="AQ888" s="68"/>
      <c r="AR888" s="68"/>
      <c r="AS888" s="68"/>
      <c r="AT888" s="68"/>
      <c r="AU888" s="68"/>
      <c r="AV888" s="68"/>
    </row>
    <row r="889" spans="1:48" ht="12.75" customHeight="1">
      <c r="A889" s="9"/>
      <c r="B889" s="9"/>
      <c r="C889" s="9"/>
      <c r="D889" s="9"/>
      <c r="E889" s="9"/>
      <c r="F889" s="9"/>
      <c r="G889" s="9"/>
      <c r="H889" s="9"/>
      <c r="I889" s="9"/>
      <c r="J889" s="8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11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68"/>
      <c r="AH889" s="68"/>
      <c r="AI889" s="68"/>
      <c r="AJ889" s="68"/>
      <c r="AK889" s="68"/>
      <c r="AL889" s="68"/>
      <c r="AM889" s="68"/>
      <c r="AN889" s="68"/>
      <c r="AO889" s="68"/>
      <c r="AP889" s="68"/>
      <c r="AQ889" s="68"/>
      <c r="AR889" s="68"/>
      <c r="AS889" s="68"/>
      <c r="AT889" s="68"/>
      <c r="AU889" s="68"/>
      <c r="AV889" s="68"/>
    </row>
    <row r="890" spans="1:48" ht="12.75" customHeight="1">
      <c r="A890" s="9"/>
      <c r="B890" s="9"/>
      <c r="C890" s="9"/>
      <c r="D890" s="9"/>
      <c r="E890" s="9"/>
      <c r="F890" s="9"/>
      <c r="G890" s="9"/>
      <c r="H890" s="9"/>
      <c r="I890" s="9"/>
      <c r="J890" s="8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11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68"/>
      <c r="AH890" s="68"/>
      <c r="AI890" s="68"/>
      <c r="AJ890" s="68"/>
      <c r="AK890" s="68"/>
      <c r="AL890" s="68"/>
      <c r="AM890" s="68"/>
      <c r="AN890" s="68"/>
      <c r="AO890" s="68"/>
      <c r="AP890" s="68"/>
      <c r="AQ890" s="68"/>
      <c r="AR890" s="68"/>
      <c r="AS890" s="68"/>
      <c r="AT890" s="68"/>
      <c r="AU890" s="68"/>
      <c r="AV890" s="68"/>
    </row>
    <row r="891" spans="1:48" ht="12.75" customHeight="1">
      <c r="A891" s="9"/>
      <c r="B891" s="9"/>
      <c r="C891" s="9"/>
      <c r="D891" s="9"/>
      <c r="E891" s="9"/>
      <c r="F891" s="9"/>
      <c r="G891" s="9"/>
      <c r="H891" s="9"/>
      <c r="I891" s="9"/>
      <c r="J891" s="8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11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68"/>
      <c r="AH891" s="68"/>
      <c r="AI891" s="68"/>
      <c r="AJ891" s="68"/>
      <c r="AK891" s="68"/>
      <c r="AL891" s="68"/>
      <c r="AM891" s="68"/>
      <c r="AN891" s="68"/>
      <c r="AO891" s="68"/>
      <c r="AP891" s="68"/>
      <c r="AQ891" s="68"/>
      <c r="AR891" s="68"/>
      <c r="AS891" s="68"/>
      <c r="AT891" s="68"/>
      <c r="AU891" s="68"/>
      <c r="AV891" s="68"/>
    </row>
    <row r="892" spans="1:48" ht="12.75" customHeight="1">
      <c r="A892" s="9"/>
      <c r="B892" s="9"/>
      <c r="C892" s="9"/>
      <c r="D892" s="9"/>
      <c r="E892" s="9"/>
      <c r="F892" s="9"/>
      <c r="G892" s="9"/>
      <c r="H892" s="9"/>
      <c r="I892" s="9"/>
      <c r="J892" s="8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11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68"/>
      <c r="AH892" s="68"/>
      <c r="AI892" s="68"/>
      <c r="AJ892" s="68"/>
      <c r="AK892" s="68"/>
      <c r="AL892" s="68"/>
      <c r="AM892" s="68"/>
      <c r="AN892" s="68"/>
      <c r="AO892" s="68"/>
      <c r="AP892" s="68"/>
      <c r="AQ892" s="68"/>
      <c r="AR892" s="68"/>
      <c r="AS892" s="68"/>
      <c r="AT892" s="68"/>
      <c r="AU892" s="68"/>
      <c r="AV892" s="68"/>
    </row>
    <row r="893" spans="1:48" ht="12.75" customHeight="1">
      <c r="A893" s="9"/>
      <c r="B893" s="9"/>
      <c r="C893" s="9"/>
      <c r="D893" s="9"/>
      <c r="E893" s="9"/>
      <c r="F893" s="9"/>
      <c r="G893" s="9"/>
      <c r="H893" s="9"/>
      <c r="I893" s="9"/>
      <c r="J893" s="8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11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68"/>
      <c r="AH893" s="68"/>
      <c r="AI893" s="68"/>
      <c r="AJ893" s="68"/>
      <c r="AK893" s="68"/>
      <c r="AL893" s="68"/>
      <c r="AM893" s="68"/>
      <c r="AN893" s="68"/>
      <c r="AO893" s="68"/>
      <c r="AP893" s="68"/>
      <c r="AQ893" s="68"/>
      <c r="AR893" s="68"/>
      <c r="AS893" s="68"/>
      <c r="AT893" s="68"/>
      <c r="AU893" s="68"/>
      <c r="AV893" s="68"/>
    </row>
    <row r="894" spans="1:48" ht="12.75" customHeight="1">
      <c r="A894" s="9"/>
      <c r="B894" s="9"/>
      <c r="C894" s="9"/>
      <c r="D894" s="9"/>
      <c r="E894" s="9"/>
      <c r="F894" s="9"/>
      <c r="G894" s="9"/>
      <c r="H894" s="9"/>
      <c r="I894" s="9"/>
      <c r="J894" s="8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11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68"/>
      <c r="AH894" s="68"/>
      <c r="AI894" s="68"/>
      <c r="AJ894" s="68"/>
      <c r="AK894" s="68"/>
      <c r="AL894" s="68"/>
      <c r="AM894" s="68"/>
      <c r="AN894" s="68"/>
      <c r="AO894" s="68"/>
      <c r="AP894" s="68"/>
      <c r="AQ894" s="68"/>
      <c r="AR894" s="68"/>
      <c r="AS894" s="68"/>
      <c r="AT894" s="68"/>
      <c r="AU894" s="68"/>
      <c r="AV894" s="68"/>
    </row>
    <row r="895" spans="1:48" ht="12.75" customHeight="1">
      <c r="A895" s="9"/>
      <c r="B895" s="9"/>
      <c r="C895" s="9"/>
      <c r="D895" s="9"/>
      <c r="E895" s="9"/>
      <c r="F895" s="9"/>
      <c r="G895" s="9"/>
      <c r="H895" s="9"/>
      <c r="I895" s="9"/>
      <c r="J895" s="8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11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68"/>
      <c r="AH895" s="68"/>
      <c r="AI895" s="68"/>
      <c r="AJ895" s="68"/>
      <c r="AK895" s="68"/>
      <c r="AL895" s="68"/>
      <c r="AM895" s="68"/>
      <c r="AN895" s="68"/>
      <c r="AO895" s="68"/>
      <c r="AP895" s="68"/>
      <c r="AQ895" s="68"/>
      <c r="AR895" s="68"/>
      <c r="AS895" s="68"/>
      <c r="AT895" s="68"/>
      <c r="AU895" s="68"/>
      <c r="AV895" s="68"/>
    </row>
    <row r="896" spans="1:48" ht="12.75" customHeight="1">
      <c r="A896" s="9"/>
      <c r="B896" s="9"/>
      <c r="C896" s="9"/>
      <c r="D896" s="9"/>
      <c r="E896" s="9"/>
      <c r="F896" s="9"/>
      <c r="G896" s="9"/>
      <c r="H896" s="9"/>
      <c r="I896" s="9"/>
      <c r="J896" s="8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11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68"/>
      <c r="AH896" s="68"/>
      <c r="AI896" s="68"/>
      <c r="AJ896" s="68"/>
      <c r="AK896" s="68"/>
      <c r="AL896" s="68"/>
      <c r="AM896" s="68"/>
      <c r="AN896" s="68"/>
      <c r="AO896" s="68"/>
      <c r="AP896" s="68"/>
      <c r="AQ896" s="68"/>
      <c r="AR896" s="68"/>
      <c r="AS896" s="68"/>
      <c r="AT896" s="68"/>
      <c r="AU896" s="68"/>
      <c r="AV896" s="68"/>
    </row>
    <row r="897" spans="1:48" ht="12.75" customHeight="1">
      <c r="A897" s="9"/>
      <c r="B897" s="9"/>
      <c r="C897" s="9"/>
      <c r="D897" s="9"/>
      <c r="E897" s="9"/>
      <c r="F897" s="9"/>
      <c r="G897" s="9"/>
      <c r="H897" s="9"/>
      <c r="I897" s="9"/>
      <c r="J897" s="8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11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68"/>
      <c r="AH897" s="68"/>
      <c r="AI897" s="68"/>
      <c r="AJ897" s="68"/>
      <c r="AK897" s="68"/>
      <c r="AL897" s="68"/>
      <c r="AM897" s="68"/>
      <c r="AN897" s="68"/>
      <c r="AO897" s="68"/>
      <c r="AP897" s="68"/>
      <c r="AQ897" s="68"/>
      <c r="AR897" s="68"/>
      <c r="AS897" s="68"/>
      <c r="AT897" s="68"/>
      <c r="AU897" s="68"/>
      <c r="AV897" s="68"/>
    </row>
    <row r="898" spans="1:48" ht="12.75" customHeight="1">
      <c r="A898" s="9"/>
      <c r="B898" s="9"/>
      <c r="C898" s="9"/>
      <c r="D898" s="9"/>
      <c r="E898" s="9"/>
      <c r="F898" s="9"/>
      <c r="G898" s="9"/>
      <c r="H898" s="9"/>
      <c r="I898" s="9"/>
      <c r="J898" s="8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11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68"/>
      <c r="AH898" s="68"/>
      <c r="AI898" s="68"/>
      <c r="AJ898" s="68"/>
      <c r="AK898" s="68"/>
      <c r="AL898" s="68"/>
      <c r="AM898" s="68"/>
      <c r="AN898" s="68"/>
      <c r="AO898" s="68"/>
      <c r="AP898" s="68"/>
      <c r="AQ898" s="68"/>
      <c r="AR898" s="68"/>
      <c r="AS898" s="68"/>
      <c r="AT898" s="68"/>
      <c r="AU898" s="68"/>
      <c r="AV898" s="68"/>
    </row>
    <row r="899" spans="1:48" ht="12.75" customHeight="1">
      <c r="A899" s="9"/>
      <c r="B899" s="9"/>
      <c r="C899" s="9"/>
      <c r="D899" s="9"/>
      <c r="E899" s="9"/>
      <c r="F899" s="9"/>
      <c r="G899" s="9"/>
      <c r="H899" s="9"/>
      <c r="I899" s="9"/>
      <c r="J899" s="8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11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68"/>
      <c r="AH899" s="68"/>
      <c r="AI899" s="68"/>
      <c r="AJ899" s="68"/>
      <c r="AK899" s="68"/>
      <c r="AL899" s="68"/>
      <c r="AM899" s="68"/>
      <c r="AN899" s="68"/>
      <c r="AO899" s="68"/>
      <c r="AP899" s="68"/>
      <c r="AQ899" s="68"/>
      <c r="AR899" s="68"/>
      <c r="AS899" s="68"/>
      <c r="AT899" s="68"/>
      <c r="AU899" s="68"/>
      <c r="AV899" s="68"/>
    </row>
    <row r="900" spans="1:48" ht="12.75" customHeight="1">
      <c r="A900" s="9"/>
      <c r="B900" s="9"/>
      <c r="C900" s="9"/>
      <c r="D900" s="9"/>
      <c r="E900" s="9"/>
      <c r="F900" s="9"/>
      <c r="G900" s="9"/>
      <c r="H900" s="9"/>
      <c r="I900" s="9"/>
      <c r="J900" s="8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11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68"/>
      <c r="AH900" s="68"/>
      <c r="AI900" s="68"/>
      <c r="AJ900" s="68"/>
      <c r="AK900" s="68"/>
      <c r="AL900" s="68"/>
      <c r="AM900" s="68"/>
      <c r="AN900" s="68"/>
      <c r="AO900" s="68"/>
      <c r="AP900" s="68"/>
      <c r="AQ900" s="68"/>
      <c r="AR900" s="68"/>
      <c r="AS900" s="68"/>
      <c r="AT900" s="68"/>
      <c r="AU900" s="68"/>
      <c r="AV900" s="68"/>
    </row>
    <row r="901" spans="1:48" ht="12.75" customHeight="1">
      <c r="A901" s="9"/>
      <c r="B901" s="9"/>
      <c r="C901" s="9"/>
      <c r="D901" s="9"/>
      <c r="E901" s="9"/>
      <c r="F901" s="9"/>
      <c r="G901" s="9"/>
      <c r="H901" s="9"/>
      <c r="I901" s="9"/>
      <c r="J901" s="8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11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68"/>
      <c r="AH901" s="68"/>
      <c r="AI901" s="68"/>
      <c r="AJ901" s="68"/>
      <c r="AK901" s="68"/>
      <c r="AL901" s="68"/>
      <c r="AM901" s="68"/>
      <c r="AN901" s="68"/>
      <c r="AO901" s="68"/>
      <c r="AP901" s="68"/>
      <c r="AQ901" s="68"/>
      <c r="AR901" s="68"/>
      <c r="AS901" s="68"/>
      <c r="AT901" s="68"/>
      <c r="AU901" s="68"/>
      <c r="AV901" s="68"/>
    </row>
    <row r="902" spans="1:48" ht="12.75" customHeight="1">
      <c r="A902" s="9"/>
      <c r="B902" s="9"/>
      <c r="C902" s="9"/>
      <c r="D902" s="9"/>
      <c r="E902" s="9"/>
      <c r="F902" s="9"/>
      <c r="G902" s="9"/>
      <c r="H902" s="9"/>
      <c r="I902" s="9"/>
      <c r="J902" s="8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11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68"/>
      <c r="AH902" s="68"/>
      <c r="AI902" s="68"/>
      <c r="AJ902" s="68"/>
      <c r="AK902" s="68"/>
      <c r="AL902" s="68"/>
      <c r="AM902" s="68"/>
      <c r="AN902" s="68"/>
      <c r="AO902" s="68"/>
      <c r="AP902" s="68"/>
      <c r="AQ902" s="68"/>
      <c r="AR902" s="68"/>
      <c r="AS902" s="68"/>
      <c r="AT902" s="68"/>
      <c r="AU902" s="68"/>
      <c r="AV902" s="68"/>
    </row>
    <row r="903" spans="1:48" ht="12.75" customHeight="1">
      <c r="A903" s="9"/>
      <c r="B903" s="9"/>
      <c r="C903" s="9"/>
      <c r="D903" s="9"/>
      <c r="E903" s="9"/>
      <c r="F903" s="9"/>
      <c r="G903" s="9"/>
      <c r="H903" s="9"/>
      <c r="I903" s="9"/>
      <c r="J903" s="8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11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68"/>
      <c r="AH903" s="68"/>
      <c r="AI903" s="68"/>
      <c r="AJ903" s="68"/>
      <c r="AK903" s="68"/>
      <c r="AL903" s="68"/>
      <c r="AM903" s="68"/>
      <c r="AN903" s="68"/>
      <c r="AO903" s="68"/>
      <c r="AP903" s="68"/>
      <c r="AQ903" s="68"/>
      <c r="AR903" s="68"/>
      <c r="AS903" s="68"/>
      <c r="AT903" s="68"/>
      <c r="AU903" s="68"/>
      <c r="AV903" s="68"/>
    </row>
    <row r="904" spans="1:48" ht="12.75" customHeight="1">
      <c r="A904" s="9"/>
      <c r="B904" s="9"/>
      <c r="C904" s="9"/>
      <c r="D904" s="9"/>
      <c r="E904" s="9"/>
      <c r="F904" s="9"/>
      <c r="G904" s="9"/>
      <c r="H904" s="9"/>
      <c r="I904" s="9"/>
      <c r="J904" s="8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11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68"/>
      <c r="AH904" s="68"/>
      <c r="AI904" s="68"/>
      <c r="AJ904" s="68"/>
      <c r="AK904" s="68"/>
      <c r="AL904" s="68"/>
      <c r="AM904" s="68"/>
      <c r="AN904" s="68"/>
      <c r="AO904" s="68"/>
      <c r="AP904" s="68"/>
      <c r="AQ904" s="68"/>
      <c r="AR904" s="68"/>
      <c r="AS904" s="68"/>
      <c r="AT904" s="68"/>
      <c r="AU904" s="68"/>
      <c r="AV904" s="68"/>
    </row>
    <row r="905" spans="1:48" ht="12.75" customHeight="1">
      <c r="A905" s="9"/>
      <c r="B905" s="9"/>
      <c r="C905" s="9"/>
      <c r="D905" s="9"/>
      <c r="E905" s="9"/>
      <c r="F905" s="9"/>
      <c r="G905" s="9"/>
      <c r="H905" s="9"/>
      <c r="I905" s="9"/>
      <c r="J905" s="8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11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68"/>
      <c r="AH905" s="68"/>
      <c r="AI905" s="68"/>
      <c r="AJ905" s="68"/>
      <c r="AK905" s="68"/>
      <c r="AL905" s="68"/>
      <c r="AM905" s="68"/>
      <c r="AN905" s="68"/>
      <c r="AO905" s="68"/>
      <c r="AP905" s="68"/>
      <c r="AQ905" s="68"/>
      <c r="AR905" s="68"/>
      <c r="AS905" s="68"/>
      <c r="AT905" s="68"/>
      <c r="AU905" s="68"/>
      <c r="AV905" s="68"/>
    </row>
    <row r="906" spans="1:48" ht="12.75" customHeight="1">
      <c r="A906" s="9"/>
      <c r="B906" s="9"/>
      <c r="C906" s="9"/>
      <c r="D906" s="9"/>
      <c r="E906" s="9"/>
      <c r="F906" s="9"/>
      <c r="G906" s="9"/>
      <c r="H906" s="9"/>
      <c r="I906" s="9"/>
      <c r="J906" s="8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11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68"/>
      <c r="AH906" s="68"/>
      <c r="AI906" s="68"/>
      <c r="AJ906" s="68"/>
      <c r="AK906" s="68"/>
      <c r="AL906" s="68"/>
      <c r="AM906" s="68"/>
      <c r="AN906" s="68"/>
      <c r="AO906" s="68"/>
      <c r="AP906" s="68"/>
      <c r="AQ906" s="68"/>
      <c r="AR906" s="68"/>
      <c r="AS906" s="68"/>
      <c r="AT906" s="68"/>
      <c r="AU906" s="68"/>
      <c r="AV906" s="68"/>
    </row>
    <row r="907" spans="1:48" ht="12.75" customHeight="1">
      <c r="A907" s="9"/>
      <c r="B907" s="9"/>
      <c r="C907" s="9"/>
      <c r="D907" s="9"/>
      <c r="E907" s="9"/>
      <c r="F907" s="9"/>
      <c r="G907" s="9"/>
      <c r="H907" s="9"/>
      <c r="I907" s="9"/>
      <c r="J907" s="8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11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68"/>
      <c r="AH907" s="68"/>
      <c r="AI907" s="68"/>
      <c r="AJ907" s="68"/>
      <c r="AK907" s="68"/>
      <c r="AL907" s="68"/>
      <c r="AM907" s="68"/>
      <c r="AN907" s="68"/>
      <c r="AO907" s="68"/>
      <c r="AP907" s="68"/>
      <c r="AQ907" s="68"/>
      <c r="AR907" s="68"/>
      <c r="AS907" s="68"/>
      <c r="AT907" s="68"/>
      <c r="AU907" s="68"/>
      <c r="AV907" s="68"/>
    </row>
    <row r="908" spans="1:48" ht="12.75" customHeight="1">
      <c r="A908" s="9"/>
      <c r="B908" s="9"/>
      <c r="C908" s="9"/>
      <c r="D908" s="9"/>
      <c r="E908" s="9"/>
      <c r="F908" s="9"/>
      <c r="G908" s="9"/>
      <c r="H908" s="9"/>
      <c r="I908" s="9"/>
      <c r="J908" s="8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11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68"/>
      <c r="AH908" s="68"/>
      <c r="AI908" s="68"/>
      <c r="AJ908" s="68"/>
      <c r="AK908" s="68"/>
      <c r="AL908" s="68"/>
      <c r="AM908" s="68"/>
      <c r="AN908" s="68"/>
      <c r="AO908" s="68"/>
      <c r="AP908" s="68"/>
      <c r="AQ908" s="68"/>
      <c r="AR908" s="68"/>
      <c r="AS908" s="68"/>
      <c r="AT908" s="68"/>
      <c r="AU908" s="68"/>
      <c r="AV908" s="68"/>
    </row>
    <row r="909" spans="1:48" ht="12.75" customHeight="1">
      <c r="A909" s="9"/>
      <c r="B909" s="9"/>
      <c r="C909" s="9"/>
      <c r="D909" s="9"/>
      <c r="E909" s="9"/>
      <c r="F909" s="9"/>
      <c r="G909" s="9"/>
      <c r="H909" s="9"/>
      <c r="I909" s="9"/>
      <c r="J909" s="8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11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68"/>
      <c r="AH909" s="68"/>
      <c r="AI909" s="68"/>
      <c r="AJ909" s="68"/>
      <c r="AK909" s="68"/>
      <c r="AL909" s="68"/>
      <c r="AM909" s="68"/>
      <c r="AN909" s="68"/>
      <c r="AO909" s="68"/>
      <c r="AP909" s="68"/>
      <c r="AQ909" s="68"/>
      <c r="AR909" s="68"/>
      <c r="AS909" s="68"/>
      <c r="AT909" s="68"/>
      <c r="AU909" s="68"/>
      <c r="AV909" s="68"/>
    </row>
    <row r="910" spans="1:48" ht="12.75" customHeight="1">
      <c r="A910" s="9"/>
      <c r="B910" s="9"/>
      <c r="C910" s="9"/>
      <c r="D910" s="9"/>
      <c r="E910" s="9"/>
      <c r="F910" s="9"/>
      <c r="G910" s="9"/>
      <c r="H910" s="9"/>
      <c r="I910" s="9"/>
      <c r="J910" s="8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11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68"/>
      <c r="AH910" s="68"/>
      <c r="AI910" s="68"/>
      <c r="AJ910" s="68"/>
      <c r="AK910" s="68"/>
      <c r="AL910" s="68"/>
      <c r="AM910" s="68"/>
      <c r="AN910" s="68"/>
      <c r="AO910" s="68"/>
      <c r="AP910" s="68"/>
      <c r="AQ910" s="68"/>
      <c r="AR910" s="68"/>
      <c r="AS910" s="68"/>
      <c r="AT910" s="68"/>
      <c r="AU910" s="68"/>
      <c r="AV910" s="68"/>
    </row>
    <row r="911" spans="1:48" ht="12.75" customHeight="1">
      <c r="A911" s="9"/>
      <c r="B911" s="9"/>
      <c r="C911" s="9"/>
      <c r="D911" s="9"/>
      <c r="E911" s="9"/>
      <c r="F911" s="9"/>
      <c r="G911" s="9"/>
      <c r="H911" s="9"/>
      <c r="I911" s="9"/>
      <c r="J911" s="8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11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68"/>
      <c r="AH911" s="68"/>
      <c r="AI911" s="68"/>
      <c r="AJ911" s="68"/>
      <c r="AK911" s="68"/>
      <c r="AL911" s="68"/>
      <c r="AM911" s="68"/>
      <c r="AN911" s="68"/>
      <c r="AO911" s="68"/>
      <c r="AP911" s="68"/>
      <c r="AQ911" s="68"/>
      <c r="AR911" s="68"/>
      <c r="AS911" s="68"/>
      <c r="AT911" s="68"/>
      <c r="AU911" s="68"/>
      <c r="AV911" s="68"/>
    </row>
    <row r="912" spans="1:48" ht="12.75" customHeight="1">
      <c r="A912" s="9"/>
      <c r="B912" s="9"/>
      <c r="C912" s="9"/>
      <c r="D912" s="9"/>
      <c r="E912" s="9"/>
      <c r="F912" s="9"/>
      <c r="G912" s="9"/>
      <c r="H912" s="9"/>
      <c r="I912" s="9"/>
      <c r="J912" s="8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11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68"/>
      <c r="AH912" s="68"/>
      <c r="AI912" s="68"/>
      <c r="AJ912" s="68"/>
      <c r="AK912" s="68"/>
      <c r="AL912" s="68"/>
      <c r="AM912" s="68"/>
      <c r="AN912" s="68"/>
      <c r="AO912" s="68"/>
      <c r="AP912" s="68"/>
      <c r="AQ912" s="68"/>
      <c r="AR912" s="68"/>
      <c r="AS912" s="68"/>
      <c r="AT912" s="68"/>
      <c r="AU912" s="68"/>
      <c r="AV912" s="68"/>
    </row>
    <row r="913" spans="1:48" ht="12.75" customHeight="1">
      <c r="A913" s="9"/>
      <c r="B913" s="9"/>
      <c r="C913" s="9"/>
      <c r="D913" s="9"/>
      <c r="E913" s="9"/>
      <c r="F913" s="9"/>
      <c r="G913" s="9"/>
      <c r="H913" s="9"/>
      <c r="I913" s="9"/>
      <c r="J913" s="8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11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68"/>
      <c r="AH913" s="68"/>
      <c r="AI913" s="68"/>
      <c r="AJ913" s="68"/>
      <c r="AK913" s="68"/>
      <c r="AL913" s="68"/>
      <c r="AM913" s="68"/>
      <c r="AN913" s="68"/>
      <c r="AO913" s="68"/>
      <c r="AP913" s="68"/>
      <c r="AQ913" s="68"/>
      <c r="AR913" s="68"/>
      <c r="AS913" s="68"/>
      <c r="AT913" s="68"/>
      <c r="AU913" s="68"/>
      <c r="AV913" s="68"/>
    </row>
    <row r="914" spans="1:48" ht="12.75" customHeight="1">
      <c r="A914" s="9"/>
      <c r="B914" s="9"/>
      <c r="C914" s="9"/>
      <c r="D914" s="9"/>
      <c r="E914" s="9"/>
      <c r="F914" s="9"/>
      <c r="G914" s="9"/>
      <c r="H914" s="9"/>
      <c r="I914" s="9"/>
      <c r="J914" s="8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11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68"/>
      <c r="AH914" s="68"/>
      <c r="AI914" s="68"/>
      <c r="AJ914" s="68"/>
      <c r="AK914" s="68"/>
      <c r="AL914" s="68"/>
      <c r="AM914" s="68"/>
      <c r="AN914" s="68"/>
      <c r="AO914" s="68"/>
      <c r="AP914" s="68"/>
      <c r="AQ914" s="68"/>
      <c r="AR914" s="68"/>
      <c r="AS914" s="68"/>
      <c r="AT914" s="68"/>
      <c r="AU914" s="68"/>
      <c r="AV914" s="68"/>
    </row>
    <row r="915" spans="1:48" ht="12.75" customHeight="1">
      <c r="A915" s="9"/>
      <c r="B915" s="9"/>
      <c r="C915" s="9"/>
      <c r="D915" s="9"/>
      <c r="E915" s="9"/>
      <c r="F915" s="9"/>
      <c r="G915" s="9"/>
      <c r="H915" s="9"/>
      <c r="I915" s="9"/>
      <c r="J915" s="8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11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68"/>
      <c r="AH915" s="68"/>
      <c r="AI915" s="68"/>
      <c r="AJ915" s="68"/>
      <c r="AK915" s="68"/>
      <c r="AL915" s="68"/>
      <c r="AM915" s="68"/>
      <c r="AN915" s="68"/>
      <c r="AO915" s="68"/>
      <c r="AP915" s="68"/>
      <c r="AQ915" s="68"/>
      <c r="AR915" s="68"/>
      <c r="AS915" s="68"/>
      <c r="AT915" s="68"/>
      <c r="AU915" s="68"/>
      <c r="AV915" s="68"/>
    </row>
    <row r="916" spans="1:48" ht="12.75" customHeight="1">
      <c r="A916" s="9"/>
      <c r="B916" s="9"/>
      <c r="C916" s="9"/>
      <c r="D916" s="9"/>
      <c r="E916" s="9"/>
      <c r="F916" s="9"/>
      <c r="G916" s="9"/>
      <c r="H916" s="9"/>
      <c r="I916" s="9"/>
      <c r="J916" s="8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11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68"/>
      <c r="AH916" s="68"/>
      <c r="AI916" s="68"/>
      <c r="AJ916" s="68"/>
      <c r="AK916" s="68"/>
      <c r="AL916" s="68"/>
      <c r="AM916" s="68"/>
      <c r="AN916" s="68"/>
      <c r="AO916" s="68"/>
      <c r="AP916" s="68"/>
      <c r="AQ916" s="68"/>
      <c r="AR916" s="68"/>
      <c r="AS916" s="68"/>
      <c r="AT916" s="68"/>
      <c r="AU916" s="68"/>
      <c r="AV916" s="68"/>
    </row>
    <row r="917" spans="1:48" ht="12.75" customHeight="1">
      <c r="A917" s="9"/>
      <c r="B917" s="9"/>
      <c r="C917" s="9"/>
      <c r="D917" s="9"/>
      <c r="E917" s="9"/>
      <c r="F917" s="9"/>
      <c r="G917" s="9"/>
      <c r="H917" s="9"/>
      <c r="I917" s="9"/>
      <c r="J917" s="8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11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68"/>
      <c r="AH917" s="68"/>
      <c r="AI917" s="68"/>
      <c r="AJ917" s="68"/>
      <c r="AK917" s="68"/>
      <c r="AL917" s="68"/>
      <c r="AM917" s="68"/>
      <c r="AN917" s="68"/>
      <c r="AO917" s="68"/>
      <c r="AP917" s="68"/>
      <c r="AQ917" s="68"/>
      <c r="AR917" s="68"/>
      <c r="AS917" s="68"/>
      <c r="AT917" s="68"/>
      <c r="AU917" s="68"/>
      <c r="AV917" s="68"/>
    </row>
    <row r="918" spans="1:48" ht="12.75" customHeight="1">
      <c r="A918" s="9"/>
      <c r="B918" s="9"/>
      <c r="C918" s="9"/>
      <c r="D918" s="9"/>
      <c r="E918" s="9"/>
      <c r="F918" s="9"/>
      <c r="G918" s="9"/>
      <c r="H918" s="9"/>
      <c r="I918" s="9"/>
      <c r="J918" s="8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11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68"/>
      <c r="AH918" s="68"/>
      <c r="AI918" s="68"/>
      <c r="AJ918" s="68"/>
      <c r="AK918" s="68"/>
      <c r="AL918" s="68"/>
      <c r="AM918" s="68"/>
      <c r="AN918" s="68"/>
      <c r="AO918" s="68"/>
      <c r="AP918" s="68"/>
      <c r="AQ918" s="68"/>
      <c r="AR918" s="68"/>
      <c r="AS918" s="68"/>
      <c r="AT918" s="68"/>
      <c r="AU918" s="68"/>
      <c r="AV918" s="68"/>
    </row>
    <row r="919" spans="1:48" ht="12.75" customHeight="1">
      <c r="A919" s="9"/>
      <c r="B919" s="9"/>
      <c r="C919" s="9"/>
      <c r="D919" s="9"/>
      <c r="E919" s="9"/>
      <c r="F919" s="9"/>
      <c r="G919" s="9"/>
      <c r="H919" s="9"/>
      <c r="I919" s="9"/>
      <c r="J919" s="8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11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68"/>
      <c r="AH919" s="68"/>
      <c r="AI919" s="68"/>
      <c r="AJ919" s="68"/>
      <c r="AK919" s="68"/>
      <c r="AL919" s="68"/>
      <c r="AM919" s="68"/>
      <c r="AN919" s="68"/>
      <c r="AO919" s="68"/>
      <c r="AP919" s="68"/>
      <c r="AQ919" s="68"/>
      <c r="AR919" s="68"/>
      <c r="AS919" s="68"/>
      <c r="AT919" s="68"/>
      <c r="AU919" s="68"/>
      <c r="AV919" s="68"/>
    </row>
    <row r="920" spans="1:48" ht="12.75" customHeight="1">
      <c r="A920" s="9"/>
      <c r="B920" s="9"/>
      <c r="C920" s="9"/>
      <c r="D920" s="9"/>
      <c r="E920" s="9"/>
      <c r="F920" s="9"/>
      <c r="G920" s="9"/>
      <c r="H920" s="9"/>
      <c r="I920" s="9"/>
      <c r="J920" s="8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11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68"/>
      <c r="AH920" s="68"/>
      <c r="AI920" s="68"/>
      <c r="AJ920" s="68"/>
      <c r="AK920" s="68"/>
      <c r="AL920" s="68"/>
      <c r="AM920" s="68"/>
      <c r="AN920" s="68"/>
      <c r="AO920" s="68"/>
      <c r="AP920" s="68"/>
      <c r="AQ920" s="68"/>
      <c r="AR920" s="68"/>
      <c r="AS920" s="68"/>
      <c r="AT920" s="68"/>
      <c r="AU920" s="68"/>
      <c r="AV920" s="68"/>
    </row>
    <row r="921" spans="1:48" ht="12.75" customHeight="1">
      <c r="A921" s="9"/>
      <c r="B921" s="9"/>
      <c r="C921" s="9"/>
      <c r="D921" s="9"/>
      <c r="E921" s="9"/>
      <c r="F921" s="9"/>
      <c r="G921" s="9"/>
      <c r="H921" s="9"/>
      <c r="I921" s="9"/>
      <c r="J921" s="8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11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68"/>
      <c r="AH921" s="68"/>
      <c r="AI921" s="68"/>
      <c r="AJ921" s="68"/>
      <c r="AK921" s="68"/>
      <c r="AL921" s="68"/>
      <c r="AM921" s="68"/>
      <c r="AN921" s="68"/>
      <c r="AO921" s="68"/>
      <c r="AP921" s="68"/>
      <c r="AQ921" s="68"/>
      <c r="AR921" s="68"/>
      <c r="AS921" s="68"/>
      <c r="AT921" s="68"/>
      <c r="AU921" s="68"/>
      <c r="AV921" s="68"/>
    </row>
    <row r="922" spans="1:48" ht="12.75" customHeight="1">
      <c r="A922" s="9"/>
      <c r="B922" s="9"/>
      <c r="C922" s="9"/>
      <c r="D922" s="9"/>
      <c r="E922" s="9"/>
      <c r="F922" s="9"/>
      <c r="G922" s="9"/>
      <c r="H922" s="9"/>
      <c r="I922" s="9"/>
      <c r="J922" s="8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11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68"/>
      <c r="AH922" s="68"/>
      <c r="AI922" s="68"/>
      <c r="AJ922" s="68"/>
      <c r="AK922" s="68"/>
      <c r="AL922" s="68"/>
      <c r="AM922" s="68"/>
      <c r="AN922" s="68"/>
      <c r="AO922" s="68"/>
      <c r="AP922" s="68"/>
      <c r="AQ922" s="68"/>
      <c r="AR922" s="68"/>
      <c r="AS922" s="68"/>
      <c r="AT922" s="68"/>
      <c r="AU922" s="68"/>
      <c r="AV922" s="68"/>
    </row>
    <row r="923" spans="1:48" ht="12.75" customHeight="1">
      <c r="A923" s="9"/>
      <c r="B923" s="9"/>
      <c r="C923" s="9"/>
      <c r="D923" s="9"/>
      <c r="E923" s="9"/>
      <c r="F923" s="9"/>
      <c r="G923" s="9"/>
      <c r="H923" s="9"/>
      <c r="I923" s="9"/>
      <c r="J923" s="8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11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68"/>
      <c r="AH923" s="68"/>
      <c r="AI923" s="68"/>
      <c r="AJ923" s="68"/>
      <c r="AK923" s="68"/>
      <c r="AL923" s="68"/>
      <c r="AM923" s="68"/>
      <c r="AN923" s="68"/>
      <c r="AO923" s="68"/>
      <c r="AP923" s="68"/>
      <c r="AQ923" s="68"/>
      <c r="AR923" s="68"/>
      <c r="AS923" s="68"/>
      <c r="AT923" s="68"/>
      <c r="AU923" s="68"/>
      <c r="AV923" s="68"/>
    </row>
    <row r="924" spans="1:48" ht="12.75" customHeight="1">
      <c r="A924" s="9"/>
      <c r="B924" s="9"/>
      <c r="C924" s="9"/>
      <c r="D924" s="9"/>
      <c r="E924" s="9"/>
      <c r="F924" s="9"/>
      <c r="G924" s="9"/>
      <c r="H924" s="9"/>
      <c r="I924" s="9"/>
      <c r="J924" s="8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11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68"/>
      <c r="AH924" s="68"/>
      <c r="AI924" s="68"/>
      <c r="AJ924" s="68"/>
      <c r="AK924" s="68"/>
      <c r="AL924" s="68"/>
      <c r="AM924" s="68"/>
      <c r="AN924" s="68"/>
      <c r="AO924" s="68"/>
      <c r="AP924" s="68"/>
      <c r="AQ924" s="68"/>
      <c r="AR924" s="68"/>
      <c r="AS924" s="68"/>
      <c r="AT924" s="68"/>
      <c r="AU924" s="68"/>
      <c r="AV924" s="68"/>
    </row>
    <row r="925" spans="1:48" ht="12.75" customHeight="1">
      <c r="A925" s="9"/>
      <c r="B925" s="9"/>
      <c r="C925" s="9"/>
      <c r="D925" s="9"/>
      <c r="E925" s="9"/>
      <c r="F925" s="9"/>
      <c r="G925" s="9"/>
      <c r="H925" s="9"/>
      <c r="I925" s="9"/>
      <c r="J925" s="8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11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68"/>
      <c r="AH925" s="68"/>
      <c r="AI925" s="68"/>
      <c r="AJ925" s="68"/>
      <c r="AK925" s="68"/>
      <c r="AL925" s="68"/>
      <c r="AM925" s="68"/>
      <c r="AN925" s="68"/>
      <c r="AO925" s="68"/>
      <c r="AP925" s="68"/>
      <c r="AQ925" s="68"/>
      <c r="AR925" s="68"/>
      <c r="AS925" s="68"/>
      <c r="AT925" s="68"/>
      <c r="AU925" s="68"/>
      <c r="AV925" s="68"/>
    </row>
    <row r="926" spans="1:48" ht="12.75" customHeight="1">
      <c r="A926" s="9"/>
      <c r="B926" s="9"/>
      <c r="C926" s="9"/>
      <c r="D926" s="9"/>
      <c r="E926" s="9"/>
      <c r="F926" s="9"/>
      <c r="G926" s="9"/>
      <c r="H926" s="9"/>
      <c r="I926" s="9"/>
      <c r="J926" s="8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11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68"/>
      <c r="AH926" s="68"/>
      <c r="AI926" s="68"/>
      <c r="AJ926" s="68"/>
      <c r="AK926" s="68"/>
      <c r="AL926" s="68"/>
      <c r="AM926" s="68"/>
      <c r="AN926" s="68"/>
      <c r="AO926" s="68"/>
      <c r="AP926" s="68"/>
      <c r="AQ926" s="68"/>
      <c r="AR926" s="68"/>
      <c r="AS926" s="68"/>
      <c r="AT926" s="68"/>
      <c r="AU926" s="68"/>
      <c r="AV926" s="68"/>
    </row>
    <row r="927" spans="1:48" ht="12.75" customHeight="1">
      <c r="A927" s="9"/>
      <c r="B927" s="9"/>
      <c r="C927" s="9"/>
      <c r="D927" s="9"/>
      <c r="E927" s="9"/>
      <c r="F927" s="9"/>
      <c r="G927" s="9"/>
      <c r="H927" s="9"/>
      <c r="I927" s="9"/>
      <c r="J927" s="8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11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68"/>
      <c r="AH927" s="68"/>
      <c r="AI927" s="68"/>
      <c r="AJ927" s="68"/>
      <c r="AK927" s="68"/>
      <c r="AL927" s="68"/>
      <c r="AM927" s="68"/>
      <c r="AN927" s="68"/>
      <c r="AO927" s="68"/>
      <c r="AP927" s="68"/>
      <c r="AQ927" s="68"/>
      <c r="AR927" s="68"/>
      <c r="AS927" s="68"/>
      <c r="AT927" s="68"/>
      <c r="AU927" s="68"/>
      <c r="AV927" s="68"/>
    </row>
    <row r="928" spans="1:48" ht="12.75" customHeight="1">
      <c r="A928" s="9"/>
      <c r="B928" s="9"/>
      <c r="C928" s="9"/>
      <c r="D928" s="9"/>
      <c r="E928" s="9"/>
      <c r="F928" s="9"/>
      <c r="G928" s="9"/>
      <c r="H928" s="9"/>
      <c r="I928" s="9"/>
      <c r="J928" s="8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11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68"/>
      <c r="AH928" s="68"/>
      <c r="AI928" s="68"/>
      <c r="AJ928" s="68"/>
      <c r="AK928" s="68"/>
      <c r="AL928" s="68"/>
      <c r="AM928" s="68"/>
      <c r="AN928" s="68"/>
      <c r="AO928" s="68"/>
      <c r="AP928" s="68"/>
      <c r="AQ928" s="68"/>
      <c r="AR928" s="68"/>
      <c r="AS928" s="68"/>
      <c r="AT928" s="68"/>
      <c r="AU928" s="68"/>
      <c r="AV928" s="68"/>
    </row>
  </sheetData>
  <sortState xmlns:xlrd2="http://schemas.microsoft.com/office/spreadsheetml/2017/richdata2" ref="A14:AV104">
    <sortCondition ref="B14:B104"/>
    <sortCondition ref="E14:E104"/>
    <sortCondition descending="1" ref="T14:T104"/>
  </sortState>
  <mergeCells count="3">
    <mergeCell ref="K10:L10"/>
    <mergeCell ref="H7:P7"/>
    <mergeCell ref="A10:B10"/>
  </mergeCells>
  <phoneticPr fontId="19" type="noConversion"/>
  <conditionalFormatting sqref="L59 N59 L60:N105 L14:N58 P14:R105">
    <cfRule type="cellIs" dxfId="1" priority="93" operator="greaterThan">
      <formula>0</formula>
    </cfRule>
  </conditionalFormatting>
  <conditionalFormatting sqref="L59 N59 L60:N105 L14:N58 P14:R105">
    <cfRule type="cellIs" dxfId="0" priority="94" operator="lessThan">
      <formula>0</formula>
    </cfRule>
  </conditionalFormatting>
  <hyperlinks>
    <hyperlink ref="AV5" r:id="rId1" xr:uid="{00000000-0004-0000-0000-000000000000}"/>
  </hyperlinks>
  <pageMargins left="0.5" right="0.5" top="0.5" bottom="0.5" header="0" footer="0"/>
  <pageSetup scale="81" orientation="landscape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Official Scoresheet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 Mintz</dc:creator>
  <cp:keywords/>
  <dc:description/>
  <cp:lastModifiedBy>fmint</cp:lastModifiedBy>
  <cp:revision/>
  <dcterms:created xsi:type="dcterms:W3CDTF">2019-11-10T15:17:14Z</dcterms:created>
  <dcterms:modified xsi:type="dcterms:W3CDTF">2022-04-14T13:34:18Z</dcterms:modified>
  <cp:category/>
  <cp:contentStatus/>
</cp:coreProperties>
</file>